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I:\DATA\XLS\SVC CENTERS - FA Calculation\Service Centers\Resources and Training\Templates and Prior Year Rate Sheets\"/>
    </mc:Choice>
  </mc:AlternateContent>
  <xr:revisionPtr revIDLastSave="0" documentId="13_ncr:1_{132D9C8C-F3B5-4748-9F22-E353CFB55253}" xr6:coauthVersionLast="47" xr6:coauthVersionMax="47" xr10:uidLastSave="{00000000-0000-0000-0000-000000000000}"/>
  <bookViews>
    <workbookView xWindow="-28920" yWindow="-120" windowWidth="29040" windowHeight="15720" tabRatio="862" xr2:uid="{DAEE72AE-5A8E-4ACC-BCA8-CA43BD89B3C2}"/>
  </bookViews>
  <sheets>
    <sheet name="SC_RO Info Sheet" sheetId="1" r:id="rId1"/>
    <sheet name="Info Sheet Continued" sheetId="3" r:id="rId2"/>
    <sheet name="Salary &amp; Benefits" sheetId="5" r:id="rId3"/>
    <sheet name="Operational Expenses" sheetId="6" r:id="rId4"/>
    <sheet name="Depreciation" sheetId="7" r:id="rId5"/>
    <sheet name="Consolidated Rate Calculation" sheetId="13" r:id="rId6"/>
    <sheet name="Expense Allocation Rate Calc" sheetId="19" state="hidden" r:id="rId7"/>
    <sheet name="Consolidated Summary Sheet" sheetId="15" r:id="rId8"/>
    <sheet name="Allocated Summary Sheet" sheetId="21" state="hidden" r:id="rId9"/>
    <sheet name="Consolidated Rate List" sheetId="16" r:id="rId10"/>
    <sheet name="Allocated Rate List" sheetId="20" state="hidden" r:id="rId11"/>
    <sheet name="LOCATIONS" sheetId="18" r:id="rId12"/>
    <sheet name="Responses" sheetId="4" state="hidden" r:id="rId13"/>
  </sheets>
  <definedNames>
    <definedName name="_xlnm.Print_Area" localSheetId="8">'Allocated Summary Sheet'!$B$1:$Y$62</definedName>
    <definedName name="_xlnm.Print_Area" localSheetId="7">'Consolidated Summary Sheet'!$B$1:$Y$62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7" i="6" l="1"/>
  <c r="Q365" i="5" l="1"/>
  <c r="N365" i="5"/>
  <c r="K365" i="5"/>
  <c r="Q364" i="5"/>
  <c r="N364" i="5"/>
  <c r="K364" i="5"/>
  <c r="Q363" i="5"/>
  <c r="N363" i="5"/>
  <c r="K363" i="5"/>
  <c r="Q362" i="5"/>
  <c r="N362" i="5"/>
  <c r="K362" i="5"/>
  <c r="Q361" i="5"/>
  <c r="N361" i="5"/>
  <c r="K361" i="5"/>
  <c r="Q360" i="5"/>
  <c r="N360" i="5"/>
  <c r="K360" i="5"/>
  <c r="Q359" i="5"/>
  <c r="N359" i="5"/>
  <c r="K359" i="5"/>
  <c r="Q358" i="5"/>
  <c r="N358" i="5"/>
  <c r="K358" i="5"/>
  <c r="Q357" i="5"/>
  <c r="N357" i="5"/>
  <c r="K357" i="5"/>
  <c r="Q356" i="5"/>
  <c r="N356" i="5"/>
  <c r="K356" i="5"/>
  <c r="Q355" i="5"/>
  <c r="N355" i="5"/>
  <c r="K355" i="5"/>
  <c r="Q354" i="5"/>
  <c r="N354" i="5"/>
  <c r="K354" i="5"/>
  <c r="Q353" i="5"/>
  <c r="N353" i="5"/>
  <c r="K353" i="5"/>
  <c r="Q352" i="5"/>
  <c r="N352" i="5"/>
  <c r="K352" i="5"/>
  <c r="Q351" i="5"/>
  <c r="N351" i="5"/>
  <c r="K351" i="5"/>
  <c r="Q350" i="5"/>
  <c r="N350" i="5"/>
  <c r="K350" i="5"/>
  <c r="Q349" i="5"/>
  <c r="N349" i="5"/>
  <c r="K349" i="5"/>
  <c r="Q348" i="5"/>
  <c r="N348" i="5"/>
  <c r="K348" i="5"/>
  <c r="Q347" i="5"/>
  <c r="N347" i="5"/>
  <c r="K347" i="5"/>
  <c r="Q346" i="5"/>
  <c r="N346" i="5"/>
  <c r="K346" i="5"/>
  <c r="Q345" i="5"/>
  <c r="N345" i="5"/>
  <c r="K345" i="5"/>
  <c r="Q344" i="5"/>
  <c r="N344" i="5"/>
  <c r="K344" i="5"/>
  <c r="Q343" i="5"/>
  <c r="N343" i="5"/>
  <c r="K343" i="5"/>
  <c r="Q342" i="5"/>
  <c r="N342" i="5"/>
  <c r="K342" i="5"/>
  <c r="Q341" i="5"/>
  <c r="N341" i="5"/>
  <c r="K341" i="5"/>
  <c r="Q340" i="5"/>
  <c r="N340" i="5"/>
  <c r="K340" i="5"/>
  <c r="Q339" i="5"/>
  <c r="N339" i="5"/>
  <c r="K339" i="5"/>
  <c r="Q338" i="5"/>
  <c r="N338" i="5"/>
  <c r="K338" i="5"/>
  <c r="Q337" i="5"/>
  <c r="N337" i="5"/>
  <c r="K337" i="5"/>
  <c r="Q336" i="5"/>
  <c r="N336" i="5"/>
  <c r="K336" i="5"/>
  <c r="Q335" i="5"/>
  <c r="N335" i="5"/>
  <c r="K335" i="5"/>
  <c r="Q334" i="5"/>
  <c r="N334" i="5"/>
  <c r="K334" i="5"/>
  <c r="Q333" i="5"/>
  <c r="N333" i="5"/>
  <c r="K333" i="5"/>
  <c r="Q332" i="5"/>
  <c r="N332" i="5"/>
  <c r="K332" i="5"/>
  <c r="Q331" i="5"/>
  <c r="N331" i="5"/>
  <c r="K331" i="5"/>
  <c r="Q330" i="5"/>
  <c r="N330" i="5"/>
  <c r="K330" i="5"/>
  <c r="Q329" i="5"/>
  <c r="N329" i="5"/>
  <c r="K329" i="5"/>
  <c r="Q328" i="5"/>
  <c r="N328" i="5"/>
  <c r="K328" i="5"/>
  <c r="Q327" i="5"/>
  <c r="N327" i="5"/>
  <c r="K327" i="5"/>
  <c r="Q326" i="5"/>
  <c r="N326" i="5"/>
  <c r="K326" i="5"/>
  <c r="Q325" i="5"/>
  <c r="N325" i="5"/>
  <c r="K325" i="5"/>
  <c r="Q324" i="5"/>
  <c r="N324" i="5"/>
  <c r="K324" i="5"/>
  <c r="Q323" i="5"/>
  <c r="N323" i="5"/>
  <c r="K323" i="5"/>
  <c r="Q322" i="5"/>
  <c r="N322" i="5"/>
  <c r="K322" i="5"/>
  <c r="Q321" i="5"/>
  <c r="N321" i="5"/>
  <c r="K321" i="5"/>
  <c r="Q320" i="5"/>
  <c r="N320" i="5"/>
  <c r="K320" i="5"/>
  <c r="Q319" i="5"/>
  <c r="N319" i="5"/>
  <c r="K319" i="5"/>
  <c r="Q318" i="5"/>
  <c r="N318" i="5"/>
  <c r="K318" i="5"/>
  <c r="Q317" i="5"/>
  <c r="N317" i="5"/>
  <c r="K317" i="5"/>
  <c r="Q316" i="5"/>
  <c r="N316" i="5"/>
  <c r="K316" i="5"/>
  <c r="Q315" i="5"/>
  <c r="N315" i="5"/>
  <c r="K315" i="5"/>
  <c r="Q314" i="5"/>
  <c r="N314" i="5"/>
  <c r="K314" i="5"/>
  <c r="Q313" i="5"/>
  <c r="N313" i="5"/>
  <c r="K313" i="5"/>
  <c r="Q312" i="5"/>
  <c r="N312" i="5"/>
  <c r="K312" i="5"/>
  <c r="Q311" i="5"/>
  <c r="N311" i="5"/>
  <c r="K311" i="5"/>
  <c r="Q310" i="5"/>
  <c r="N310" i="5"/>
  <c r="K310" i="5"/>
  <c r="Q309" i="5"/>
  <c r="N309" i="5"/>
  <c r="K309" i="5"/>
  <c r="Q308" i="5"/>
  <c r="N308" i="5"/>
  <c r="K308" i="5"/>
  <c r="Q307" i="5"/>
  <c r="N307" i="5"/>
  <c r="K307" i="5"/>
  <c r="Q306" i="5"/>
  <c r="N306" i="5"/>
  <c r="K306" i="5"/>
  <c r="Q305" i="5"/>
  <c r="N305" i="5"/>
  <c r="K305" i="5"/>
  <c r="Q304" i="5"/>
  <c r="N304" i="5"/>
  <c r="K304" i="5"/>
  <c r="Q303" i="5"/>
  <c r="N303" i="5"/>
  <c r="K303" i="5"/>
  <c r="Q302" i="5"/>
  <c r="N302" i="5"/>
  <c r="K302" i="5"/>
  <c r="Q301" i="5"/>
  <c r="N301" i="5"/>
  <c r="K301" i="5"/>
  <c r="Q300" i="5"/>
  <c r="N300" i="5"/>
  <c r="K300" i="5"/>
  <c r="Q299" i="5"/>
  <c r="N299" i="5"/>
  <c r="K299" i="5"/>
  <c r="Q298" i="5"/>
  <c r="N298" i="5"/>
  <c r="K298" i="5"/>
  <c r="Q297" i="5"/>
  <c r="N297" i="5"/>
  <c r="K297" i="5"/>
  <c r="Q296" i="5"/>
  <c r="N296" i="5"/>
  <c r="K296" i="5"/>
  <c r="Q295" i="5"/>
  <c r="N295" i="5"/>
  <c r="K295" i="5"/>
  <c r="Q294" i="5"/>
  <c r="N294" i="5"/>
  <c r="K294" i="5"/>
  <c r="Q293" i="5"/>
  <c r="N293" i="5"/>
  <c r="K293" i="5"/>
  <c r="Q292" i="5"/>
  <c r="N292" i="5"/>
  <c r="K292" i="5"/>
  <c r="Q291" i="5"/>
  <c r="N291" i="5"/>
  <c r="K291" i="5"/>
  <c r="Q290" i="5"/>
  <c r="N290" i="5"/>
  <c r="K290" i="5"/>
  <c r="Q289" i="5"/>
  <c r="N289" i="5"/>
  <c r="K289" i="5"/>
  <c r="Q288" i="5"/>
  <c r="N288" i="5"/>
  <c r="K288" i="5"/>
  <c r="Q287" i="5"/>
  <c r="N287" i="5"/>
  <c r="K287" i="5"/>
  <c r="Q286" i="5"/>
  <c r="N286" i="5"/>
  <c r="K286" i="5"/>
  <c r="Q285" i="5"/>
  <c r="N285" i="5"/>
  <c r="K285" i="5"/>
  <c r="Q284" i="5"/>
  <c r="N284" i="5"/>
  <c r="K284" i="5"/>
  <c r="Q283" i="5"/>
  <c r="N283" i="5"/>
  <c r="K283" i="5"/>
  <c r="Q282" i="5"/>
  <c r="N282" i="5"/>
  <c r="K282" i="5"/>
  <c r="Q281" i="5"/>
  <c r="N281" i="5"/>
  <c r="K281" i="5"/>
  <c r="Q280" i="5"/>
  <c r="N280" i="5"/>
  <c r="K280" i="5"/>
  <c r="Q279" i="5"/>
  <c r="N279" i="5"/>
  <c r="K279" i="5"/>
  <c r="Q278" i="5"/>
  <c r="N278" i="5"/>
  <c r="K278" i="5"/>
  <c r="Q277" i="5"/>
  <c r="N277" i="5"/>
  <c r="K277" i="5"/>
  <c r="Q276" i="5"/>
  <c r="N276" i="5"/>
  <c r="K276" i="5"/>
  <c r="Q275" i="5"/>
  <c r="N275" i="5"/>
  <c r="K275" i="5"/>
  <c r="Q274" i="5"/>
  <c r="N274" i="5"/>
  <c r="K274" i="5"/>
  <c r="Q273" i="5"/>
  <c r="N273" i="5"/>
  <c r="K273" i="5"/>
  <c r="Q272" i="5"/>
  <c r="N272" i="5"/>
  <c r="K272" i="5"/>
  <c r="Q271" i="5"/>
  <c r="N271" i="5"/>
  <c r="K271" i="5"/>
  <c r="Q270" i="5"/>
  <c r="N270" i="5"/>
  <c r="K270" i="5"/>
  <c r="Q269" i="5"/>
  <c r="N269" i="5"/>
  <c r="K269" i="5"/>
  <c r="Q268" i="5"/>
  <c r="N268" i="5"/>
  <c r="K268" i="5"/>
  <c r="Q267" i="5"/>
  <c r="N267" i="5"/>
  <c r="K267" i="5"/>
  <c r="Q266" i="5"/>
  <c r="N266" i="5"/>
  <c r="K266" i="5"/>
  <c r="Q265" i="5"/>
  <c r="N265" i="5"/>
  <c r="K265" i="5"/>
  <c r="Q264" i="5"/>
  <c r="N264" i="5"/>
  <c r="K264" i="5"/>
  <c r="Q263" i="5"/>
  <c r="N263" i="5"/>
  <c r="K263" i="5"/>
  <c r="Q262" i="5"/>
  <c r="N262" i="5"/>
  <c r="K262" i="5"/>
  <c r="Q261" i="5"/>
  <c r="N261" i="5"/>
  <c r="K261" i="5"/>
  <c r="Q260" i="5"/>
  <c r="N260" i="5"/>
  <c r="K260" i="5"/>
  <c r="Q259" i="5"/>
  <c r="N259" i="5"/>
  <c r="K259" i="5"/>
  <c r="Q258" i="5"/>
  <c r="N258" i="5"/>
  <c r="K258" i="5"/>
  <c r="Q257" i="5"/>
  <c r="N257" i="5"/>
  <c r="K257" i="5"/>
  <c r="Q256" i="5"/>
  <c r="N256" i="5"/>
  <c r="K256" i="5"/>
  <c r="Q255" i="5"/>
  <c r="N255" i="5"/>
  <c r="K255" i="5"/>
  <c r="Q254" i="5"/>
  <c r="N254" i="5"/>
  <c r="K254" i="5"/>
  <c r="Q253" i="5"/>
  <c r="N253" i="5"/>
  <c r="K253" i="5"/>
  <c r="Q252" i="5"/>
  <c r="N252" i="5"/>
  <c r="K252" i="5"/>
  <c r="Q251" i="5"/>
  <c r="N251" i="5"/>
  <c r="K251" i="5"/>
  <c r="Q250" i="5"/>
  <c r="N250" i="5"/>
  <c r="K250" i="5"/>
  <c r="Q249" i="5"/>
  <c r="N249" i="5"/>
  <c r="K249" i="5"/>
  <c r="Q248" i="5"/>
  <c r="N248" i="5"/>
  <c r="K248" i="5"/>
  <c r="Q247" i="5"/>
  <c r="N247" i="5"/>
  <c r="K247" i="5"/>
  <c r="Q246" i="5"/>
  <c r="N246" i="5"/>
  <c r="K246" i="5"/>
  <c r="Q245" i="5"/>
  <c r="N245" i="5"/>
  <c r="K245" i="5"/>
  <c r="Q244" i="5"/>
  <c r="N244" i="5"/>
  <c r="K244" i="5"/>
  <c r="Q243" i="5"/>
  <c r="N243" i="5"/>
  <c r="K243" i="5"/>
  <c r="Q242" i="5"/>
  <c r="N242" i="5"/>
  <c r="K242" i="5"/>
  <c r="Q241" i="5"/>
  <c r="N241" i="5"/>
  <c r="K241" i="5"/>
  <c r="Q240" i="5"/>
  <c r="N240" i="5"/>
  <c r="K240" i="5"/>
  <c r="Q239" i="5"/>
  <c r="N239" i="5"/>
  <c r="K239" i="5"/>
  <c r="Q238" i="5"/>
  <c r="N238" i="5"/>
  <c r="K238" i="5"/>
  <c r="Q237" i="5"/>
  <c r="N237" i="5"/>
  <c r="K237" i="5"/>
  <c r="Q236" i="5"/>
  <c r="N236" i="5"/>
  <c r="K236" i="5"/>
  <c r="Q235" i="5"/>
  <c r="N235" i="5"/>
  <c r="K235" i="5"/>
  <c r="Q234" i="5"/>
  <c r="N234" i="5"/>
  <c r="K234" i="5"/>
  <c r="Q233" i="5"/>
  <c r="N233" i="5"/>
  <c r="K233" i="5"/>
  <c r="Q232" i="5"/>
  <c r="N232" i="5"/>
  <c r="K232" i="5"/>
  <c r="Q231" i="5"/>
  <c r="N231" i="5"/>
  <c r="K231" i="5"/>
  <c r="Q230" i="5"/>
  <c r="N230" i="5"/>
  <c r="K230" i="5"/>
  <c r="Q229" i="5"/>
  <c r="N229" i="5"/>
  <c r="K229" i="5"/>
  <c r="Q228" i="5"/>
  <c r="N228" i="5"/>
  <c r="K228" i="5"/>
  <c r="Q227" i="5"/>
  <c r="N227" i="5"/>
  <c r="K227" i="5"/>
  <c r="Q226" i="5"/>
  <c r="N226" i="5"/>
  <c r="K226" i="5"/>
  <c r="Q225" i="5"/>
  <c r="N225" i="5"/>
  <c r="K225" i="5"/>
  <c r="Q224" i="5"/>
  <c r="N224" i="5"/>
  <c r="K224" i="5"/>
  <c r="Q223" i="5"/>
  <c r="N223" i="5"/>
  <c r="K223" i="5"/>
  <c r="Q222" i="5"/>
  <c r="N222" i="5"/>
  <c r="K222" i="5"/>
  <c r="Q221" i="5"/>
  <c r="N221" i="5"/>
  <c r="K221" i="5"/>
  <c r="Q220" i="5"/>
  <c r="N220" i="5"/>
  <c r="K220" i="5"/>
  <c r="Q219" i="5"/>
  <c r="N219" i="5"/>
  <c r="K219" i="5"/>
  <c r="Q218" i="5"/>
  <c r="N218" i="5"/>
  <c r="K218" i="5"/>
  <c r="Q217" i="5"/>
  <c r="N217" i="5"/>
  <c r="K217" i="5"/>
  <c r="Q216" i="5"/>
  <c r="N216" i="5"/>
  <c r="K216" i="5"/>
  <c r="Q215" i="5"/>
  <c r="N215" i="5"/>
  <c r="K215" i="5"/>
  <c r="Q214" i="5"/>
  <c r="N214" i="5"/>
  <c r="K214" i="5"/>
  <c r="Q213" i="5"/>
  <c r="N213" i="5"/>
  <c r="K213" i="5"/>
  <c r="Q212" i="5"/>
  <c r="N212" i="5"/>
  <c r="K212" i="5"/>
  <c r="Q211" i="5"/>
  <c r="N211" i="5"/>
  <c r="K211" i="5"/>
  <c r="Q210" i="5"/>
  <c r="N210" i="5"/>
  <c r="K210" i="5"/>
  <c r="Q209" i="5"/>
  <c r="N209" i="5"/>
  <c r="K209" i="5"/>
  <c r="Q208" i="5"/>
  <c r="N208" i="5"/>
  <c r="K208" i="5"/>
  <c r="Q207" i="5"/>
  <c r="N207" i="5"/>
  <c r="K207" i="5"/>
  <c r="Q206" i="5"/>
  <c r="N206" i="5"/>
  <c r="K206" i="5"/>
  <c r="Q205" i="5"/>
  <c r="N205" i="5"/>
  <c r="K205" i="5"/>
  <c r="Q204" i="5"/>
  <c r="N204" i="5"/>
  <c r="K204" i="5"/>
  <c r="Q203" i="5"/>
  <c r="N203" i="5"/>
  <c r="K203" i="5"/>
  <c r="Q202" i="5"/>
  <c r="N202" i="5"/>
  <c r="K202" i="5"/>
  <c r="Q201" i="5"/>
  <c r="N201" i="5"/>
  <c r="K201" i="5"/>
  <c r="Q200" i="5"/>
  <c r="N200" i="5"/>
  <c r="K200" i="5"/>
  <c r="Q199" i="5"/>
  <c r="N199" i="5"/>
  <c r="K199" i="5"/>
  <c r="Q198" i="5"/>
  <c r="N198" i="5"/>
  <c r="K198" i="5"/>
  <c r="Q197" i="5"/>
  <c r="N197" i="5"/>
  <c r="K197" i="5"/>
  <c r="Q196" i="5"/>
  <c r="N196" i="5"/>
  <c r="K196" i="5"/>
  <c r="Q195" i="5"/>
  <c r="N195" i="5"/>
  <c r="K195" i="5"/>
  <c r="Q194" i="5"/>
  <c r="N194" i="5"/>
  <c r="K194" i="5"/>
  <c r="Q193" i="5"/>
  <c r="N193" i="5"/>
  <c r="K193" i="5"/>
  <c r="Q192" i="5"/>
  <c r="N192" i="5"/>
  <c r="K192" i="5"/>
  <c r="Q191" i="5"/>
  <c r="N191" i="5"/>
  <c r="K191" i="5"/>
  <c r="Q190" i="5"/>
  <c r="N190" i="5"/>
  <c r="K190" i="5"/>
  <c r="Q189" i="5"/>
  <c r="N189" i="5"/>
  <c r="K189" i="5"/>
  <c r="Q188" i="5"/>
  <c r="N188" i="5"/>
  <c r="K188" i="5"/>
  <c r="Q187" i="5"/>
  <c r="N187" i="5"/>
  <c r="K187" i="5"/>
  <c r="Q186" i="5"/>
  <c r="N186" i="5"/>
  <c r="K186" i="5"/>
  <c r="Q185" i="5"/>
  <c r="N185" i="5"/>
  <c r="K185" i="5"/>
  <c r="Q184" i="5"/>
  <c r="N184" i="5"/>
  <c r="K184" i="5"/>
  <c r="Q183" i="5"/>
  <c r="N183" i="5"/>
  <c r="K183" i="5"/>
  <c r="Q182" i="5"/>
  <c r="N182" i="5"/>
  <c r="K182" i="5"/>
  <c r="Q181" i="5"/>
  <c r="N181" i="5"/>
  <c r="K181" i="5"/>
  <c r="Q180" i="5"/>
  <c r="N180" i="5"/>
  <c r="K180" i="5"/>
  <c r="Q179" i="5"/>
  <c r="N179" i="5"/>
  <c r="K179" i="5"/>
  <c r="Q178" i="5"/>
  <c r="N178" i="5"/>
  <c r="K178" i="5"/>
  <c r="Q177" i="5"/>
  <c r="N177" i="5"/>
  <c r="K177" i="5"/>
  <c r="Q176" i="5"/>
  <c r="N176" i="5"/>
  <c r="K176" i="5"/>
  <c r="Q175" i="5"/>
  <c r="N175" i="5"/>
  <c r="K175" i="5"/>
  <c r="Q174" i="5"/>
  <c r="N174" i="5"/>
  <c r="K174" i="5"/>
  <c r="Q173" i="5"/>
  <c r="N173" i="5"/>
  <c r="K173" i="5"/>
  <c r="Q172" i="5"/>
  <c r="N172" i="5"/>
  <c r="K172" i="5"/>
  <c r="Q171" i="5"/>
  <c r="N171" i="5"/>
  <c r="K171" i="5"/>
  <c r="Q170" i="5"/>
  <c r="N170" i="5"/>
  <c r="K170" i="5"/>
  <c r="Q169" i="5"/>
  <c r="N169" i="5"/>
  <c r="K169" i="5"/>
  <c r="Q168" i="5"/>
  <c r="N168" i="5"/>
  <c r="K168" i="5"/>
  <c r="Q167" i="5"/>
  <c r="N167" i="5"/>
  <c r="K167" i="5"/>
  <c r="Q166" i="5"/>
  <c r="N166" i="5"/>
  <c r="K166" i="5"/>
  <c r="Q165" i="5"/>
  <c r="N165" i="5"/>
  <c r="K165" i="5"/>
  <c r="Q164" i="5"/>
  <c r="N164" i="5"/>
  <c r="K164" i="5"/>
  <c r="Q163" i="5"/>
  <c r="N163" i="5"/>
  <c r="K163" i="5"/>
  <c r="Q162" i="5"/>
  <c r="N162" i="5"/>
  <c r="K162" i="5"/>
  <c r="Q161" i="5"/>
  <c r="N161" i="5"/>
  <c r="K161" i="5"/>
  <c r="Q160" i="5"/>
  <c r="N160" i="5"/>
  <c r="K160" i="5"/>
  <c r="Q159" i="5"/>
  <c r="N159" i="5"/>
  <c r="K159" i="5"/>
  <c r="Q158" i="5"/>
  <c r="N158" i="5"/>
  <c r="K158" i="5"/>
  <c r="Q157" i="5"/>
  <c r="N157" i="5"/>
  <c r="K157" i="5"/>
  <c r="Q156" i="5"/>
  <c r="N156" i="5"/>
  <c r="K156" i="5"/>
  <c r="Q155" i="5"/>
  <c r="N155" i="5"/>
  <c r="K155" i="5"/>
  <c r="Q154" i="5"/>
  <c r="N154" i="5"/>
  <c r="K154" i="5"/>
  <c r="Q153" i="5"/>
  <c r="N153" i="5"/>
  <c r="K153" i="5"/>
  <c r="Q152" i="5"/>
  <c r="N152" i="5"/>
  <c r="K152" i="5"/>
  <c r="Q151" i="5"/>
  <c r="N151" i="5"/>
  <c r="K151" i="5"/>
  <c r="Q150" i="5"/>
  <c r="N150" i="5"/>
  <c r="K150" i="5"/>
  <c r="Q149" i="5"/>
  <c r="N149" i="5"/>
  <c r="K149" i="5"/>
  <c r="Q148" i="5"/>
  <c r="N148" i="5"/>
  <c r="K148" i="5"/>
  <c r="Q147" i="5"/>
  <c r="N147" i="5"/>
  <c r="K147" i="5"/>
  <c r="Q146" i="5"/>
  <c r="N146" i="5"/>
  <c r="K146" i="5"/>
  <c r="Q145" i="5"/>
  <c r="N145" i="5"/>
  <c r="K145" i="5"/>
  <c r="Q144" i="5"/>
  <c r="N144" i="5"/>
  <c r="K144" i="5"/>
  <c r="Q143" i="5"/>
  <c r="N143" i="5"/>
  <c r="K143" i="5"/>
  <c r="Q142" i="5"/>
  <c r="N142" i="5"/>
  <c r="K142" i="5"/>
  <c r="Q141" i="5"/>
  <c r="N141" i="5"/>
  <c r="K141" i="5"/>
  <c r="Q140" i="5"/>
  <c r="N140" i="5"/>
  <c r="K140" i="5"/>
  <c r="Q139" i="5"/>
  <c r="N139" i="5"/>
  <c r="K139" i="5"/>
  <c r="Q138" i="5"/>
  <c r="N138" i="5"/>
  <c r="K138" i="5"/>
  <c r="Q137" i="5"/>
  <c r="N137" i="5"/>
  <c r="K137" i="5"/>
  <c r="Q136" i="5"/>
  <c r="N136" i="5"/>
  <c r="K136" i="5"/>
  <c r="Q135" i="5"/>
  <c r="N135" i="5"/>
  <c r="K135" i="5"/>
  <c r="Q134" i="5"/>
  <c r="N134" i="5"/>
  <c r="K134" i="5"/>
  <c r="Q133" i="5"/>
  <c r="N133" i="5"/>
  <c r="K133" i="5"/>
  <c r="Q132" i="5"/>
  <c r="N132" i="5"/>
  <c r="K132" i="5"/>
  <c r="Q131" i="5"/>
  <c r="N131" i="5"/>
  <c r="K131" i="5"/>
  <c r="Q130" i="5"/>
  <c r="N130" i="5"/>
  <c r="K130" i="5"/>
  <c r="Q129" i="5"/>
  <c r="N129" i="5"/>
  <c r="K129" i="5"/>
  <c r="Q128" i="5"/>
  <c r="N128" i="5"/>
  <c r="K128" i="5"/>
  <c r="Q127" i="5"/>
  <c r="N127" i="5"/>
  <c r="K127" i="5"/>
  <c r="Q126" i="5"/>
  <c r="N126" i="5"/>
  <c r="K126" i="5"/>
  <c r="Q125" i="5"/>
  <c r="N125" i="5"/>
  <c r="K125" i="5"/>
  <c r="Q124" i="5"/>
  <c r="N124" i="5"/>
  <c r="K124" i="5"/>
  <c r="Q123" i="5"/>
  <c r="N123" i="5"/>
  <c r="K123" i="5"/>
  <c r="Q122" i="5"/>
  <c r="N122" i="5"/>
  <c r="K122" i="5"/>
  <c r="Q121" i="5"/>
  <c r="N121" i="5"/>
  <c r="K121" i="5"/>
  <c r="Q120" i="5"/>
  <c r="N120" i="5"/>
  <c r="K120" i="5"/>
  <c r="Q119" i="5"/>
  <c r="N119" i="5"/>
  <c r="K119" i="5"/>
  <c r="Q118" i="5"/>
  <c r="N118" i="5"/>
  <c r="K118" i="5"/>
  <c r="Q117" i="5"/>
  <c r="N117" i="5"/>
  <c r="K117" i="5"/>
  <c r="Q116" i="5"/>
  <c r="N116" i="5"/>
  <c r="K116" i="5"/>
  <c r="Q115" i="5"/>
  <c r="N115" i="5"/>
  <c r="K115" i="5"/>
  <c r="Q114" i="5"/>
  <c r="N114" i="5"/>
  <c r="K114" i="5"/>
  <c r="Q113" i="5"/>
  <c r="N113" i="5"/>
  <c r="K113" i="5"/>
  <c r="Q112" i="5"/>
  <c r="N112" i="5"/>
  <c r="K112" i="5"/>
  <c r="Q111" i="5"/>
  <c r="N111" i="5"/>
  <c r="K111" i="5"/>
  <c r="Q110" i="5"/>
  <c r="N110" i="5"/>
  <c r="K110" i="5"/>
  <c r="Q109" i="5"/>
  <c r="N109" i="5"/>
  <c r="K109" i="5"/>
  <c r="Q108" i="5"/>
  <c r="N108" i="5"/>
  <c r="K108" i="5"/>
  <c r="Q107" i="5"/>
  <c r="N107" i="5"/>
  <c r="K107" i="5"/>
  <c r="Q106" i="5"/>
  <c r="N106" i="5"/>
  <c r="K106" i="5"/>
  <c r="Q105" i="5"/>
  <c r="N105" i="5"/>
  <c r="K105" i="5"/>
  <c r="Q104" i="5"/>
  <c r="N104" i="5"/>
  <c r="K104" i="5"/>
  <c r="Q103" i="5"/>
  <c r="N103" i="5"/>
  <c r="K103" i="5"/>
  <c r="Q102" i="5"/>
  <c r="N102" i="5"/>
  <c r="K102" i="5"/>
  <c r="Q101" i="5"/>
  <c r="N101" i="5"/>
  <c r="K101" i="5"/>
  <c r="Q100" i="5"/>
  <c r="N100" i="5"/>
  <c r="K100" i="5"/>
  <c r="Q99" i="5"/>
  <c r="N99" i="5"/>
  <c r="K99" i="5"/>
  <c r="Q98" i="5"/>
  <c r="N98" i="5"/>
  <c r="K98" i="5"/>
  <c r="Q97" i="5"/>
  <c r="N97" i="5"/>
  <c r="K97" i="5"/>
  <c r="Q96" i="5"/>
  <c r="N96" i="5"/>
  <c r="K96" i="5"/>
  <c r="Q95" i="5"/>
  <c r="N95" i="5"/>
  <c r="K95" i="5"/>
  <c r="Q94" i="5"/>
  <c r="N94" i="5"/>
  <c r="K94" i="5"/>
  <c r="Q93" i="5"/>
  <c r="N93" i="5"/>
  <c r="K93" i="5"/>
  <c r="Q92" i="5"/>
  <c r="N92" i="5"/>
  <c r="K92" i="5"/>
  <c r="Q91" i="5"/>
  <c r="N91" i="5"/>
  <c r="K91" i="5"/>
  <c r="Q90" i="5"/>
  <c r="N90" i="5"/>
  <c r="K90" i="5"/>
  <c r="Q89" i="5"/>
  <c r="N89" i="5"/>
  <c r="K89" i="5"/>
  <c r="Q88" i="5"/>
  <c r="N88" i="5"/>
  <c r="K88" i="5"/>
  <c r="Q87" i="5"/>
  <c r="N87" i="5"/>
  <c r="K87" i="5"/>
  <c r="Q86" i="5"/>
  <c r="N86" i="5"/>
  <c r="K86" i="5"/>
  <c r="Q85" i="5"/>
  <c r="N85" i="5"/>
  <c r="K85" i="5"/>
  <c r="Q84" i="5"/>
  <c r="N84" i="5"/>
  <c r="K84" i="5"/>
  <c r="Q83" i="5"/>
  <c r="N83" i="5"/>
  <c r="K83" i="5"/>
  <c r="Q82" i="5"/>
  <c r="N82" i="5"/>
  <c r="K82" i="5"/>
  <c r="Q81" i="5"/>
  <c r="N81" i="5"/>
  <c r="K81" i="5"/>
  <c r="Q80" i="5"/>
  <c r="N80" i="5"/>
  <c r="K80" i="5"/>
  <c r="Q79" i="5"/>
  <c r="N79" i="5"/>
  <c r="K79" i="5"/>
  <c r="Q78" i="5"/>
  <c r="N78" i="5"/>
  <c r="K78" i="5"/>
  <c r="Q77" i="5"/>
  <c r="N77" i="5"/>
  <c r="K77" i="5"/>
  <c r="Q76" i="5"/>
  <c r="N76" i="5"/>
  <c r="K76" i="5"/>
  <c r="Q75" i="5"/>
  <c r="N75" i="5"/>
  <c r="K75" i="5"/>
  <c r="Q74" i="5"/>
  <c r="N74" i="5"/>
  <c r="K74" i="5"/>
  <c r="Q73" i="5"/>
  <c r="N73" i="5"/>
  <c r="K73" i="5"/>
  <c r="Q72" i="5"/>
  <c r="N72" i="5"/>
  <c r="K72" i="5"/>
  <c r="Q71" i="5"/>
  <c r="N71" i="5"/>
  <c r="K71" i="5"/>
  <c r="Q70" i="5"/>
  <c r="N70" i="5"/>
  <c r="K70" i="5"/>
  <c r="Q69" i="5"/>
  <c r="N69" i="5"/>
  <c r="K69" i="5"/>
  <c r="Q68" i="5"/>
  <c r="N68" i="5"/>
  <c r="K68" i="5"/>
  <c r="Q67" i="5"/>
  <c r="N67" i="5"/>
  <c r="K67" i="5"/>
  <c r="Q66" i="5"/>
  <c r="N66" i="5"/>
  <c r="K66" i="5"/>
  <c r="Q65" i="5"/>
  <c r="N65" i="5"/>
  <c r="K65" i="5"/>
  <c r="Q64" i="5"/>
  <c r="N64" i="5"/>
  <c r="K64" i="5"/>
  <c r="Q63" i="5"/>
  <c r="N63" i="5"/>
  <c r="K63" i="5"/>
  <c r="Q62" i="5"/>
  <c r="N62" i="5"/>
  <c r="K62" i="5"/>
  <c r="Q61" i="5"/>
  <c r="N61" i="5"/>
  <c r="K61" i="5"/>
  <c r="Q60" i="5"/>
  <c r="N60" i="5"/>
  <c r="K60" i="5"/>
  <c r="Q59" i="5"/>
  <c r="N59" i="5"/>
  <c r="K59" i="5"/>
  <c r="Q58" i="5"/>
  <c r="N58" i="5"/>
  <c r="K58" i="5"/>
  <c r="Q57" i="5"/>
  <c r="N57" i="5"/>
  <c r="K57" i="5"/>
  <c r="Q56" i="5"/>
  <c r="N56" i="5"/>
  <c r="K56" i="5"/>
  <c r="Q55" i="5"/>
  <c r="N55" i="5"/>
  <c r="K55" i="5"/>
  <c r="Q54" i="5"/>
  <c r="N54" i="5"/>
  <c r="K54" i="5"/>
  <c r="Q53" i="5"/>
  <c r="N53" i="5"/>
  <c r="K53" i="5"/>
  <c r="Q52" i="5"/>
  <c r="N52" i="5"/>
  <c r="K52" i="5"/>
  <c r="Q51" i="5"/>
  <c r="N51" i="5"/>
  <c r="K51" i="5"/>
  <c r="Q50" i="5"/>
  <c r="N50" i="5"/>
  <c r="K50" i="5"/>
  <c r="Q49" i="5"/>
  <c r="N49" i="5"/>
  <c r="K49" i="5"/>
  <c r="Q48" i="5"/>
  <c r="N48" i="5"/>
  <c r="K48" i="5"/>
  <c r="Q47" i="5"/>
  <c r="N47" i="5"/>
  <c r="K47" i="5"/>
  <c r="Q46" i="5"/>
  <c r="N46" i="5"/>
  <c r="K46" i="5"/>
  <c r="Q45" i="5"/>
  <c r="N45" i="5"/>
  <c r="K45" i="5"/>
  <c r="Q44" i="5"/>
  <c r="N44" i="5"/>
  <c r="K44" i="5"/>
  <c r="Q43" i="5"/>
  <c r="N43" i="5"/>
  <c r="K43" i="5"/>
  <c r="Q42" i="5"/>
  <c r="N42" i="5"/>
  <c r="K42" i="5"/>
  <c r="Q41" i="5"/>
  <c r="N41" i="5"/>
  <c r="K41" i="5"/>
  <c r="Q40" i="5"/>
  <c r="N40" i="5"/>
  <c r="K40" i="5"/>
  <c r="Q39" i="5"/>
  <c r="N39" i="5"/>
  <c r="K39" i="5"/>
  <c r="Q38" i="5"/>
  <c r="N38" i="5"/>
  <c r="K38" i="5"/>
  <c r="Q37" i="5"/>
  <c r="N37" i="5"/>
  <c r="K37" i="5"/>
  <c r="Q36" i="5"/>
  <c r="N36" i="5"/>
  <c r="K36" i="5"/>
  <c r="Q35" i="5"/>
  <c r="N35" i="5"/>
  <c r="K35" i="5"/>
  <c r="Q34" i="5"/>
  <c r="N34" i="5"/>
  <c r="K34" i="5"/>
  <c r="Q33" i="5"/>
  <c r="N33" i="5"/>
  <c r="K33" i="5"/>
  <c r="Q32" i="5"/>
  <c r="N32" i="5"/>
  <c r="K32" i="5"/>
  <c r="Q31" i="5"/>
  <c r="N31" i="5"/>
  <c r="K31" i="5"/>
  <c r="Q30" i="5"/>
  <c r="N30" i="5"/>
  <c r="K30" i="5"/>
  <c r="Q29" i="5"/>
  <c r="N29" i="5"/>
  <c r="K29" i="5"/>
  <c r="Q28" i="5"/>
  <c r="N28" i="5"/>
  <c r="K28" i="5"/>
  <c r="Q27" i="5"/>
  <c r="N27" i="5"/>
  <c r="K27" i="5"/>
  <c r="Q26" i="5"/>
  <c r="N26" i="5"/>
  <c r="K26" i="5"/>
  <c r="Q25" i="5"/>
  <c r="N25" i="5"/>
  <c r="K25" i="5"/>
  <c r="Q24" i="5"/>
  <c r="N24" i="5"/>
  <c r="K24" i="5"/>
  <c r="Q23" i="5"/>
  <c r="N23" i="5"/>
  <c r="K23" i="5"/>
  <c r="Q22" i="5"/>
  <c r="N22" i="5"/>
  <c r="K22" i="5"/>
  <c r="Q21" i="5"/>
  <c r="N21" i="5"/>
  <c r="K21" i="5"/>
  <c r="Q20" i="5"/>
  <c r="N20" i="5"/>
  <c r="K20" i="5"/>
  <c r="Q19" i="5"/>
  <c r="N19" i="5"/>
  <c r="K19" i="5"/>
  <c r="Q18" i="5"/>
  <c r="N18" i="5"/>
  <c r="K18" i="5"/>
  <c r="Q17" i="5"/>
  <c r="N17" i="5"/>
  <c r="K17" i="5"/>
  <c r="Q16" i="5"/>
  <c r="Q366" i="5" s="1"/>
  <c r="K17" i="13" s="1"/>
  <c r="N16" i="5"/>
  <c r="K16" i="5"/>
  <c r="K366" i="5" l="1"/>
  <c r="H18" i="15" s="1"/>
  <c r="N366" i="5"/>
  <c r="H19" i="15" s="1"/>
  <c r="H23" i="15"/>
  <c r="H13" i="15"/>
  <c r="H12" i="15"/>
  <c r="H23" i="21"/>
  <c r="H13" i="21"/>
  <c r="H12" i="21"/>
  <c r="H10" i="21"/>
  <c r="H48" i="21"/>
  <c r="H55" i="21" s="1"/>
  <c r="H56" i="21" s="1"/>
  <c r="H47" i="21"/>
  <c r="H44" i="21"/>
  <c r="H19" i="21"/>
  <c r="H18" i="21"/>
  <c r="G4" i="21"/>
  <c r="G3" i="21"/>
  <c r="J52" i="13"/>
  <c r="J51" i="13"/>
  <c r="V34" i="13"/>
  <c r="V33" i="13"/>
  <c r="V32" i="13"/>
  <c r="H80" i="20"/>
  <c r="G80" i="20"/>
  <c r="F80" i="20"/>
  <c r="H79" i="20"/>
  <c r="G79" i="20"/>
  <c r="F79" i="20"/>
  <c r="H78" i="20"/>
  <c r="G78" i="20"/>
  <c r="F78" i="20"/>
  <c r="H77" i="20"/>
  <c r="G77" i="20"/>
  <c r="H76" i="20"/>
  <c r="G76" i="20"/>
  <c r="F77" i="20"/>
  <c r="F76" i="20"/>
  <c r="H75" i="20"/>
  <c r="G75" i="20"/>
  <c r="F75" i="20"/>
  <c r="H74" i="20"/>
  <c r="G74" i="20"/>
  <c r="F74" i="20"/>
  <c r="H73" i="20"/>
  <c r="G73" i="20"/>
  <c r="F73" i="20"/>
  <c r="H72" i="20"/>
  <c r="G72" i="20"/>
  <c r="F72" i="20"/>
  <c r="H71" i="20"/>
  <c r="G71" i="20"/>
  <c r="F71" i="20"/>
  <c r="H70" i="20"/>
  <c r="G70" i="20"/>
  <c r="F70" i="20"/>
  <c r="H69" i="20"/>
  <c r="G69" i="20"/>
  <c r="F69" i="20"/>
  <c r="H68" i="20"/>
  <c r="G68" i="20"/>
  <c r="F68" i="20"/>
  <c r="H66" i="20"/>
  <c r="H65" i="20"/>
  <c r="G65" i="20"/>
  <c r="H67" i="20"/>
  <c r="G67" i="20"/>
  <c r="F67" i="20"/>
  <c r="G66" i="20"/>
  <c r="F66" i="20"/>
  <c r="F65" i="20"/>
  <c r="H64" i="20"/>
  <c r="G64" i="20"/>
  <c r="F64" i="20"/>
  <c r="H63" i="20"/>
  <c r="G63" i="20"/>
  <c r="F63" i="20"/>
  <c r="H62" i="20"/>
  <c r="G62" i="20"/>
  <c r="F62" i="20"/>
  <c r="H61" i="20"/>
  <c r="G61" i="20"/>
  <c r="F61" i="20"/>
  <c r="H60" i="20"/>
  <c r="G60" i="20"/>
  <c r="F60" i="20"/>
  <c r="H59" i="20"/>
  <c r="G59" i="20"/>
  <c r="F59" i="20"/>
  <c r="H58" i="20"/>
  <c r="G58" i="20"/>
  <c r="F58" i="20"/>
  <c r="H57" i="20"/>
  <c r="G57" i="20"/>
  <c r="F57" i="20"/>
  <c r="H56" i="20"/>
  <c r="G56" i="20"/>
  <c r="F56" i="20"/>
  <c r="H55" i="20"/>
  <c r="G55" i="20"/>
  <c r="F55" i="20"/>
  <c r="H54" i="20"/>
  <c r="G54" i="20"/>
  <c r="F54" i="20"/>
  <c r="H53" i="20"/>
  <c r="G53" i="20"/>
  <c r="F53" i="20"/>
  <c r="G52" i="20"/>
  <c r="H52" i="20"/>
  <c r="F52" i="20"/>
  <c r="H51" i="20"/>
  <c r="G51" i="20"/>
  <c r="F51" i="20"/>
  <c r="H50" i="20"/>
  <c r="G50" i="20"/>
  <c r="F50" i="20"/>
  <c r="H49" i="20"/>
  <c r="G49" i="20"/>
  <c r="F49" i="20"/>
  <c r="H48" i="20"/>
  <c r="G48" i="20"/>
  <c r="F48" i="20"/>
  <c r="H47" i="20"/>
  <c r="G47" i="20"/>
  <c r="F47" i="20"/>
  <c r="H46" i="20"/>
  <c r="G46" i="20"/>
  <c r="F46" i="20"/>
  <c r="H45" i="20"/>
  <c r="G45" i="20"/>
  <c r="F45" i="20"/>
  <c r="H44" i="20"/>
  <c r="G44" i="20"/>
  <c r="F44" i="20"/>
  <c r="H43" i="20"/>
  <c r="G43" i="20"/>
  <c r="F43" i="20"/>
  <c r="H42" i="20"/>
  <c r="G42" i="20"/>
  <c r="F42" i="20"/>
  <c r="H41" i="20"/>
  <c r="G41" i="20"/>
  <c r="F41" i="20"/>
  <c r="H40" i="20"/>
  <c r="G40" i="20"/>
  <c r="F40" i="20"/>
  <c r="H39" i="20"/>
  <c r="G39" i="20"/>
  <c r="F39" i="20"/>
  <c r="H38" i="20"/>
  <c r="G38" i="20"/>
  <c r="F38" i="20"/>
  <c r="H37" i="20"/>
  <c r="G37" i="20"/>
  <c r="F37" i="20"/>
  <c r="H36" i="20"/>
  <c r="G36" i="20"/>
  <c r="F36" i="20"/>
  <c r="H35" i="20"/>
  <c r="G35" i="20"/>
  <c r="F35" i="20"/>
  <c r="H34" i="20"/>
  <c r="G34" i="20"/>
  <c r="F34" i="20"/>
  <c r="H33" i="20"/>
  <c r="G33" i="20"/>
  <c r="F33" i="20"/>
  <c r="H32" i="20"/>
  <c r="G32" i="20"/>
  <c r="F32" i="20"/>
  <c r="H31" i="20"/>
  <c r="G31" i="20"/>
  <c r="F31" i="20"/>
  <c r="H30" i="20"/>
  <c r="G30" i="20"/>
  <c r="F30" i="20"/>
  <c r="H29" i="20"/>
  <c r="G29" i="20"/>
  <c r="F29" i="20"/>
  <c r="H28" i="20"/>
  <c r="G28" i="20"/>
  <c r="F28" i="20"/>
  <c r="H27" i="20"/>
  <c r="G27" i="20"/>
  <c r="F27" i="20"/>
  <c r="H26" i="20"/>
  <c r="G26" i="20"/>
  <c r="F26" i="20"/>
  <c r="H25" i="20"/>
  <c r="G25" i="20"/>
  <c r="F25" i="20"/>
  <c r="H24" i="20"/>
  <c r="G24" i="20"/>
  <c r="F24" i="20"/>
  <c r="H23" i="20"/>
  <c r="G23" i="20"/>
  <c r="F23" i="20"/>
  <c r="H22" i="20"/>
  <c r="G22" i="20"/>
  <c r="F22" i="20"/>
  <c r="H21" i="20"/>
  <c r="G21" i="20"/>
  <c r="F21" i="20"/>
  <c r="H20" i="20"/>
  <c r="G20" i="20"/>
  <c r="F20" i="20"/>
  <c r="H19" i="20"/>
  <c r="G19" i="20"/>
  <c r="F19" i="20"/>
  <c r="H18" i="20"/>
  <c r="G18" i="20"/>
  <c r="F18" i="20"/>
  <c r="H17" i="20"/>
  <c r="G17" i="20"/>
  <c r="F17" i="20"/>
  <c r="H16" i="20"/>
  <c r="G16" i="20"/>
  <c r="F16" i="20"/>
  <c r="H15" i="20"/>
  <c r="G15" i="20"/>
  <c r="F15" i="20"/>
  <c r="H14" i="20"/>
  <c r="G14" i="20"/>
  <c r="F14" i="20"/>
  <c r="E80" i="20"/>
  <c r="D80" i="20"/>
  <c r="E79" i="20"/>
  <c r="D79" i="20"/>
  <c r="E78" i="20"/>
  <c r="D78" i="20"/>
  <c r="E77" i="20"/>
  <c r="D77" i="20"/>
  <c r="E76" i="20"/>
  <c r="D76" i="20"/>
  <c r="E75" i="20"/>
  <c r="D75" i="20"/>
  <c r="E74" i="20"/>
  <c r="D74" i="20"/>
  <c r="E73" i="20"/>
  <c r="D73" i="20"/>
  <c r="E72" i="20"/>
  <c r="D72" i="20"/>
  <c r="E71" i="20"/>
  <c r="D71" i="20"/>
  <c r="E70" i="20"/>
  <c r="D70" i="20"/>
  <c r="E69" i="20"/>
  <c r="D69" i="20"/>
  <c r="E68" i="20"/>
  <c r="D68" i="20"/>
  <c r="E67" i="20"/>
  <c r="D67" i="20"/>
  <c r="E66" i="20"/>
  <c r="D66" i="20"/>
  <c r="E65" i="20"/>
  <c r="D65" i="20"/>
  <c r="E64" i="20"/>
  <c r="D64" i="20"/>
  <c r="E63" i="20"/>
  <c r="D63" i="20"/>
  <c r="E62" i="20"/>
  <c r="D62" i="20"/>
  <c r="E61" i="20"/>
  <c r="D61" i="20"/>
  <c r="E60" i="20"/>
  <c r="D60" i="20"/>
  <c r="E59" i="20"/>
  <c r="D59" i="20"/>
  <c r="E58" i="20"/>
  <c r="D58" i="20"/>
  <c r="E57" i="20"/>
  <c r="D57" i="20"/>
  <c r="E56" i="20"/>
  <c r="D56" i="20"/>
  <c r="E55" i="20"/>
  <c r="D55" i="20"/>
  <c r="E54" i="20"/>
  <c r="D54" i="20"/>
  <c r="E53" i="20"/>
  <c r="D53" i="20"/>
  <c r="E52" i="20"/>
  <c r="D52" i="20"/>
  <c r="E51" i="20"/>
  <c r="D51" i="20"/>
  <c r="E50" i="20"/>
  <c r="D50" i="20"/>
  <c r="E49" i="20"/>
  <c r="D49" i="20"/>
  <c r="E48" i="20"/>
  <c r="D48" i="20"/>
  <c r="E47" i="20"/>
  <c r="D47" i="20"/>
  <c r="E46" i="20"/>
  <c r="D46" i="20"/>
  <c r="E45" i="20"/>
  <c r="D45" i="20"/>
  <c r="E44" i="20"/>
  <c r="D44" i="20"/>
  <c r="E43" i="20"/>
  <c r="D43" i="20"/>
  <c r="E42" i="20"/>
  <c r="D42" i="20"/>
  <c r="E41" i="20"/>
  <c r="D41" i="20"/>
  <c r="E40" i="20"/>
  <c r="D40" i="20"/>
  <c r="E39" i="20"/>
  <c r="D39" i="20"/>
  <c r="E38" i="20"/>
  <c r="D38" i="20"/>
  <c r="E37" i="20"/>
  <c r="D37" i="20"/>
  <c r="E36" i="20"/>
  <c r="D36" i="20"/>
  <c r="E35" i="20"/>
  <c r="D35" i="20"/>
  <c r="E34" i="20"/>
  <c r="D34" i="20"/>
  <c r="E33" i="20"/>
  <c r="D33" i="20"/>
  <c r="E32" i="20"/>
  <c r="D32" i="20"/>
  <c r="E31" i="20"/>
  <c r="D31" i="20"/>
  <c r="E30" i="20"/>
  <c r="D30" i="20"/>
  <c r="E29" i="20"/>
  <c r="D29" i="20"/>
  <c r="E28" i="20"/>
  <c r="D28" i="20"/>
  <c r="E27" i="20"/>
  <c r="D27" i="20"/>
  <c r="E26" i="20"/>
  <c r="D26" i="20"/>
  <c r="E25" i="20"/>
  <c r="D25" i="20"/>
  <c r="E24" i="20"/>
  <c r="D24" i="20"/>
  <c r="E23" i="20"/>
  <c r="D23" i="20"/>
  <c r="E22" i="20"/>
  <c r="D22" i="20"/>
  <c r="E21" i="20"/>
  <c r="D21" i="20"/>
  <c r="E20" i="20"/>
  <c r="D20" i="20"/>
  <c r="E19" i="20"/>
  <c r="D19" i="20"/>
  <c r="E18" i="20"/>
  <c r="D18" i="20"/>
  <c r="E17" i="20"/>
  <c r="D17" i="20"/>
  <c r="E16" i="20"/>
  <c r="D16" i="20"/>
  <c r="E15" i="20"/>
  <c r="D15" i="20"/>
  <c r="E14" i="20"/>
  <c r="D14" i="20"/>
  <c r="F13" i="20"/>
  <c r="H13" i="20"/>
  <c r="G13" i="20"/>
  <c r="E13" i="20"/>
  <c r="D13" i="20"/>
  <c r="H12" i="20"/>
  <c r="G12" i="20"/>
  <c r="F12" i="20"/>
  <c r="E12" i="20"/>
  <c r="D12" i="20"/>
  <c r="H11" i="20"/>
  <c r="G11" i="20"/>
  <c r="F11" i="20"/>
  <c r="E11" i="20"/>
  <c r="D11" i="20"/>
  <c r="D4" i="20"/>
  <c r="D3" i="20"/>
  <c r="D11" i="16"/>
  <c r="W40" i="19"/>
  <c r="V40" i="19"/>
  <c r="V38" i="19"/>
  <c r="J55" i="19"/>
  <c r="J52" i="19"/>
  <c r="J51" i="19"/>
  <c r="N55" i="19"/>
  <c r="CO18" i="19"/>
  <c r="V39" i="19"/>
  <c r="H52" i="19" l="1"/>
  <c r="H51" i="19"/>
  <c r="W38" i="19"/>
  <c r="X38" i="19"/>
  <c r="Y38" i="19"/>
  <c r="Z38" i="19"/>
  <c r="AA38" i="19"/>
  <c r="AB38" i="19"/>
  <c r="AC38" i="19"/>
  <c r="AD38" i="19"/>
  <c r="AE38" i="19"/>
  <c r="AF38" i="19"/>
  <c r="AG38" i="19"/>
  <c r="AH38" i="19"/>
  <c r="AI38" i="19"/>
  <c r="AJ38" i="19"/>
  <c r="AK38" i="19"/>
  <c r="AL38" i="19"/>
  <c r="AM38" i="19"/>
  <c r="AN38" i="19"/>
  <c r="AO38" i="19"/>
  <c r="AP38" i="19"/>
  <c r="AQ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BO38" i="19"/>
  <c r="BP38" i="19"/>
  <c r="BQ38" i="19"/>
  <c r="BR38" i="19"/>
  <c r="BS38" i="19"/>
  <c r="BT38" i="19"/>
  <c r="BU38" i="19"/>
  <c r="BV38" i="19"/>
  <c r="BW38" i="19"/>
  <c r="BX38" i="19"/>
  <c r="BY38" i="19"/>
  <c r="BZ38" i="19"/>
  <c r="CA38" i="19"/>
  <c r="CB38" i="19"/>
  <c r="CC38" i="19"/>
  <c r="CD38" i="19"/>
  <c r="CE38" i="19"/>
  <c r="CF38" i="19"/>
  <c r="CG38" i="19"/>
  <c r="CH38" i="19"/>
  <c r="CI38" i="19"/>
  <c r="CJ38" i="19"/>
  <c r="CK38" i="19"/>
  <c r="CL38" i="19"/>
  <c r="CM38" i="19"/>
  <c r="W39" i="19"/>
  <c r="H11" i="21" s="1"/>
  <c r="H15" i="21" s="1"/>
  <c r="X39" i="19"/>
  <c r="Y39" i="19"/>
  <c r="Z39" i="19"/>
  <c r="AA39" i="19"/>
  <c r="AB39" i="19"/>
  <c r="AC39" i="19"/>
  <c r="AD39" i="19"/>
  <c r="AE39" i="19"/>
  <c r="AF39" i="19"/>
  <c r="AG39" i="19"/>
  <c r="AH39" i="19"/>
  <c r="AI39" i="19"/>
  <c r="AJ39" i="19"/>
  <c r="AK39"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BO39" i="19"/>
  <c r="BP39" i="19"/>
  <c r="BQ39" i="19"/>
  <c r="BR39" i="19"/>
  <c r="BS39" i="19"/>
  <c r="BT39" i="19"/>
  <c r="BU39" i="19"/>
  <c r="BV39" i="19"/>
  <c r="BW39" i="19"/>
  <c r="BX39" i="19"/>
  <c r="BY39" i="19"/>
  <c r="BZ39" i="19"/>
  <c r="CA39" i="19"/>
  <c r="CB39" i="19"/>
  <c r="CC39" i="19"/>
  <c r="CD39" i="19"/>
  <c r="CE39" i="19"/>
  <c r="CF39" i="19"/>
  <c r="CG39" i="19"/>
  <c r="CH39" i="19"/>
  <c r="CI39" i="19"/>
  <c r="CJ39" i="19"/>
  <c r="CK39" i="19"/>
  <c r="CL39" i="19"/>
  <c r="CM39" i="19"/>
  <c r="X40" i="19"/>
  <c r="Y40" i="19"/>
  <c r="Z40" i="19"/>
  <c r="AA40" i="19"/>
  <c r="AB40" i="19"/>
  <c r="AC40" i="19"/>
  <c r="AD40" i="19"/>
  <c r="AE40" i="19"/>
  <c r="AF40" i="19"/>
  <c r="AG40" i="19"/>
  <c r="AH40" i="19"/>
  <c r="AI40" i="19"/>
  <c r="AJ40" i="19"/>
  <c r="AK40"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BO40" i="19"/>
  <c r="BP40" i="19"/>
  <c r="BQ40" i="19"/>
  <c r="BR40" i="19"/>
  <c r="BS40" i="19"/>
  <c r="BT40" i="19"/>
  <c r="BU40" i="19"/>
  <c r="BV40" i="19"/>
  <c r="BW40" i="19"/>
  <c r="BX40" i="19"/>
  <c r="BY40" i="19"/>
  <c r="BZ40" i="19"/>
  <c r="CA40" i="19"/>
  <c r="CB40" i="19"/>
  <c r="CC40" i="19"/>
  <c r="CD40" i="19"/>
  <c r="CE40" i="19"/>
  <c r="CF40" i="19"/>
  <c r="CG40" i="19"/>
  <c r="CH40" i="19"/>
  <c r="CI40" i="19"/>
  <c r="CJ40" i="19"/>
  <c r="CK40" i="19"/>
  <c r="CL40" i="19"/>
  <c r="CM40" i="19"/>
  <c r="N13" i="19"/>
  <c r="K13" i="19"/>
  <c r="P11" i="19"/>
  <c r="R11" i="19" s="1"/>
  <c r="P9" i="19"/>
  <c r="R9" i="19" s="1"/>
  <c r="G141" i="1"/>
  <c r="P13" i="19" l="1"/>
  <c r="R13" i="19" s="1"/>
  <c r="K32" i="19"/>
  <c r="F80" i="16"/>
  <c r="H80" i="16"/>
  <c r="G80" i="16"/>
  <c r="H79" i="16"/>
  <c r="G79" i="16"/>
  <c r="F79" i="16"/>
  <c r="H78" i="16"/>
  <c r="G78" i="16"/>
  <c r="F78" i="16"/>
  <c r="H77" i="16"/>
  <c r="G77" i="16"/>
  <c r="F77" i="16"/>
  <c r="H76" i="16"/>
  <c r="G76" i="16"/>
  <c r="F76" i="16"/>
  <c r="H75" i="16"/>
  <c r="G75" i="16"/>
  <c r="F75" i="16"/>
  <c r="H74" i="16"/>
  <c r="G74" i="16"/>
  <c r="F74" i="16"/>
  <c r="H73" i="16"/>
  <c r="G73" i="16"/>
  <c r="F73" i="16"/>
  <c r="H72" i="16"/>
  <c r="G72" i="16"/>
  <c r="F72" i="16"/>
  <c r="H71" i="16"/>
  <c r="G71" i="16"/>
  <c r="F71" i="16"/>
  <c r="H70" i="16"/>
  <c r="G70" i="16"/>
  <c r="F70" i="16"/>
  <c r="H69" i="16"/>
  <c r="G69" i="16"/>
  <c r="F69" i="16"/>
  <c r="H68" i="16"/>
  <c r="G68" i="16"/>
  <c r="F68" i="16"/>
  <c r="H67" i="16"/>
  <c r="G67" i="16"/>
  <c r="F67" i="16"/>
  <c r="H66" i="16"/>
  <c r="G66" i="16"/>
  <c r="F66" i="16"/>
  <c r="H65" i="16"/>
  <c r="G65" i="16"/>
  <c r="F65" i="16"/>
  <c r="H64" i="16"/>
  <c r="G64" i="16"/>
  <c r="F64" i="16"/>
  <c r="H63" i="16"/>
  <c r="G63" i="16"/>
  <c r="F63" i="16"/>
  <c r="H62" i="16"/>
  <c r="G62" i="16"/>
  <c r="F62" i="16"/>
  <c r="H61" i="16"/>
  <c r="G61" i="16"/>
  <c r="F61" i="16"/>
  <c r="H60" i="16"/>
  <c r="G60" i="16"/>
  <c r="F60" i="16"/>
  <c r="H59" i="16"/>
  <c r="G59" i="16"/>
  <c r="F59" i="16"/>
  <c r="H58" i="16"/>
  <c r="G58" i="16"/>
  <c r="F58" i="16"/>
  <c r="H57" i="16"/>
  <c r="G57" i="16"/>
  <c r="F57" i="16"/>
  <c r="H56" i="16"/>
  <c r="G56" i="16"/>
  <c r="F56" i="16"/>
  <c r="H55" i="16"/>
  <c r="G55" i="16"/>
  <c r="F55" i="16"/>
  <c r="H54" i="16"/>
  <c r="G54" i="16"/>
  <c r="F54" i="16"/>
  <c r="H53" i="16"/>
  <c r="G53" i="16"/>
  <c r="F53" i="16"/>
  <c r="H52" i="16"/>
  <c r="G52" i="16"/>
  <c r="F52" i="16"/>
  <c r="H51" i="16"/>
  <c r="G51" i="16"/>
  <c r="F51" i="16"/>
  <c r="H50" i="16"/>
  <c r="G50" i="16"/>
  <c r="F50" i="16"/>
  <c r="H49" i="16"/>
  <c r="G49" i="16"/>
  <c r="F49" i="16"/>
  <c r="H48" i="16"/>
  <c r="G48" i="16"/>
  <c r="F48" i="16"/>
  <c r="H47" i="16"/>
  <c r="G47" i="16"/>
  <c r="F47" i="16"/>
  <c r="H46" i="16"/>
  <c r="G46" i="16"/>
  <c r="F46" i="16"/>
  <c r="H45" i="16"/>
  <c r="G45" i="16"/>
  <c r="F45" i="16"/>
  <c r="H44" i="16"/>
  <c r="G44" i="16"/>
  <c r="F44" i="16"/>
  <c r="H43" i="16"/>
  <c r="G43" i="16"/>
  <c r="F43" i="16"/>
  <c r="H42" i="16"/>
  <c r="G42" i="16"/>
  <c r="F42" i="16"/>
  <c r="H41" i="16"/>
  <c r="G41" i="16"/>
  <c r="F41" i="16"/>
  <c r="H40" i="16"/>
  <c r="G40" i="16"/>
  <c r="F40" i="16"/>
  <c r="H39" i="16"/>
  <c r="G39" i="16"/>
  <c r="F39" i="16"/>
  <c r="H38" i="16"/>
  <c r="G38" i="16"/>
  <c r="F38" i="16"/>
  <c r="H37" i="16"/>
  <c r="G37" i="16"/>
  <c r="F37" i="16"/>
  <c r="H36" i="16"/>
  <c r="G36" i="16"/>
  <c r="F36" i="16"/>
  <c r="H35" i="16"/>
  <c r="G35" i="16"/>
  <c r="F35" i="16"/>
  <c r="H34" i="16"/>
  <c r="G34" i="16"/>
  <c r="F34" i="16"/>
  <c r="H33" i="16"/>
  <c r="G33" i="16"/>
  <c r="F33" i="16"/>
  <c r="H32" i="16"/>
  <c r="G32" i="16"/>
  <c r="F32" i="16"/>
  <c r="H31" i="16"/>
  <c r="G31" i="16"/>
  <c r="F31" i="16"/>
  <c r="H30" i="16"/>
  <c r="G30" i="16"/>
  <c r="F30" i="16"/>
  <c r="H29" i="16"/>
  <c r="G29" i="16"/>
  <c r="F29" i="16"/>
  <c r="H28" i="16"/>
  <c r="G28" i="16"/>
  <c r="F28" i="16"/>
  <c r="H27" i="16"/>
  <c r="G27" i="16"/>
  <c r="F27" i="16"/>
  <c r="H26" i="16"/>
  <c r="G26" i="16"/>
  <c r="F26" i="16"/>
  <c r="H25" i="16"/>
  <c r="G25" i="16"/>
  <c r="F25" i="16"/>
  <c r="H24" i="16"/>
  <c r="G24" i="16"/>
  <c r="F24" i="16"/>
  <c r="H23" i="16"/>
  <c r="G23" i="16"/>
  <c r="F23" i="16"/>
  <c r="H22" i="16"/>
  <c r="G22" i="16"/>
  <c r="F22" i="16"/>
  <c r="H21" i="16"/>
  <c r="G21" i="16"/>
  <c r="F21" i="16"/>
  <c r="H20" i="16"/>
  <c r="G20" i="16"/>
  <c r="F20" i="16"/>
  <c r="H19" i="16"/>
  <c r="G19" i="16"/>
  <c r="F19" i="16"/>
  <c r="H18" i="16"/>
  <c r="G18" i="16"/>
  <c r="F18" i="16"/>
  <c r="H17" i="16"/>
  <c r="G17" i="16"/>
  <c r="F17" i="16"/>
  <c r="H16" i="16"/>
  <c r="G16" i="16"/>
  <c r="F16" i="16"/>
  <c r="H15" i="16"/>
  <c r="G15" i="16"/>
  <c r="F15" i="16"/>
  <c r="F12" i="16"/>
  <c r="F13" i="16"/>
  <c r="F14" i="16"/>
  <c r="F11" i="16"/>
  <c r="H14" i="16"/>
  <c r="G14" i="16"/>
  <c r="H13" i="16"/>
  <c r="G13" i="16"/>
  <c r="H12" i="16"/>
  <c r="G12" i="16"/>
  <c r="H11" i="16"/>
  <c r="G1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E15" i="16"/>
  <c r="D15" i="16"/>
  <c r="E14" i="16"/>
  <c r="D14" i="16"/>
  <c r="E13" i="16"/>
  <c r="D13" i="16"/>
  <c r="E12" i="16"/>
  <c r="D12" i="16"/>
  <c r="E11" i="16"/>
  <c r="D4" i="16"/>
  <c r="D3" i="16"/>
  <c r="H44" i="15"/>
  <c r="H48" i="15"/>
  <c r="H47" i="15"/>
  <c r="G4" i="15"/>
  <c r="G3" i="15"/>
  <c r="W32" i="13"/>
  <c r="H10" i="15" s="1"/>
  <c r="X32" i="13"/>
  <c r="Y32" i="13"/>
  <c r="Z32" i="13"/>
  <c r="AA32" i="13"/>
  <c r="AB32" i="13"/>
  <c r="AC32" i="13"/>
  <c r="AD32" i="13"/>
  <c r="AE32" i="13"/>
  <c r="AF32" i="13"/>
  <c r="AG32" i="13"/>
  <c r="AH32" i="13"/>
  <c r="AI32" i="13"/>
  <c r="AJ32" i="13"/>
  <c r="AK32" i="13"/>
  <c r="AL32" i="13"/>
  <c r="AM32" i="13"/>
  <c r="AN32" i="13"/>
  <c r="AO32" i="13"/>
  <c r="AP32" i="13"/>
  <c r="AQ32" i="13"/>
  <c r="AR32" i="13"/>
  <c r="AS32" i="13"/>
  <c r="AT32" i="13"/>
  <c r="AU32" i="13"/>
  <c r="AV32" i="13"/>
  <c r="AW32" i="13"/>
  <c r="AX32" i="13"/>
  <c r="AY32" i="13"/>
  <c r="AZ32" i="13"/>
  <c r="BA32" i="13"/>
  <c r="BB32" i="13"/>
  <c r="BC32" i="13"/>
  <c r="BD32" i="13"/>
  <c r="BE32" i="13"/>
  <c r="BF32" i="13"/>
  <c r="BG32" i="13"/>
  <c r="BH32" i="13"/>
  <c r="BI32" i="13"/>
  <c r="BJ32" i="13"/>
  <c r="BK32" i="13"/>
  <c r="BL32" i="13"/>
  <c r="BM32" i="13"/>
  <c r="BN32" i="13"/>
  <c r="BO32" i="13"/>
  <c r="BP32" i="13"/>
  <c r="BQ32" i="13"/>
  <c r="BR32" i="13"/>
  <c r="BS32" i="13"/>
  <c r="BT32" i="13"/>
  <c r="BU32" i="13"/>
  <c r="BV32" i="13"/>
  <c r="BW32" i="13"/>
  <c r="BX32" i="13"/>
  <c r="BY32" i="13"/>
  <c r="BZ32" i="13"/>
  <c r="CA32" i="13"/>
  <c r="CB32" i="13"/>
  <c r="CC32" i="13"/>
  <c r="CD32" i="13"/>
  <c r="CE32" i="13"/>
  <c r="CF32" i="13"/>
  <c r="CG32" i="13"/>
  <c r="CH32" i="13"/>
  <c r="CI32" i="13"/>
  <c r="CJ32" i="13"/>
  <c r="CK32" i="13"/>
  <c r="CL32" i="13"/>
  <c r="CM32" i="13"/>
  <c r="W33" i="13"/>
  <c r="X33" i="13"/>
  <c r="Y33" i="13"/>
  <c r="Z33" i="13"/>
  <c r="AA33" i="13"/>
  <c r="AB33" i="13"/>
  <c r="AC33" i="13"/>
  <c r="AD33" i="13"/>
  <c r="AE33" i="13"/>
  <c r="AF33" i="13"/>
  <c r="AG33" i="13"/>
  <c r="AH33" i="13"/>
  <c r="AI33" i="13"/>
  <c r="AJ33" i="13"/>
  <c r="AK33" i="13"/>
  <c r="AL33" i="13"/>
  <c r="AM33" i="13"/>
  <c r="AN33" i="13"/>
  <c r="AO33" i="13"/>
  <c r="AP33" i="13"/>
  <c r="AQ33" i="13"/>
  <c r="AR33" i="13"/>
  <c r="AS33" i="13"/>
  <c r="AT33" i="13"/>
  <c r="AU33" i="13"/>
  <c r="AV33" i="13"/>
  <c r="AW33" i="13"/>
  <c r="AX33" i="13"/>
  <c r="AY33" i="13"/>
  <c r="AZ33" i="13"/>
  <c r="BA33" i="13"/>
  <c r="BB33" i="13"/>
  <c r="BC33" i="13"/>
  <c r="BD33" i="13"/>
  <c r="BE33" i="13"/>
  <c r="BF33" i="13"/>
  <c r="BG33" i="13"/>
  <c r="BH33" i="13"/>
  <c r="BI33" i="13"/>
  <c r="BJ33" i="13"/>
  <c r="BK33" i="13"/>
  <c r="BL33" i="13"/>
  <c r="BM33" i="13"/>
  <c r="BN33" i="13"/>
  <c r="BO33" i="13"/>
  <c r="BP33" i="13"/>
  <c r="BQ33" i="13"/>
  <c r="BR33" i="13"/>
  <c r="BS33" i="13"/>
  <c r="BT33" i="13"/>
  <c r="BU33" i="13"/>
  <c r="BV33" i="13"/>
  <c r="BW33" i="13"/>
  <c r="BX33" i="13"/>
  <c r="BY33" i="13"/>
  <c r="BZ33" i="13"/>
  <c r="CA33" i="13"/>
  <c r="CB33" i="13"/>
  <c r="CC33" i="13"/>
  <c r="CD33" i="13"/>
  <c r="CE33" i="13"/>
  <c r="CF33" i="13"/>
  <c r="CG33" i="13"/>
  <c r="CH33" i="13"/>
  <c r="CI33" i="13"/>
  <c r="CJ33" i="13"/>
  <c r="CK33" i="13"/>
  <c r="CL33" i="13"/>
  <c r="CM33" i="13"/>
  <c r="W34" i="13"/>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AZ34" i="13"/>
  <c r="BA34" i="13"/>
  <c r="BB34" i="13"/>
  <c r="BC34" i="13"/>
  <c r="BD34" i="13"/>
  <c r="BE34" i="13"/>
  <c r="BF34" i="13"/>
  <c r="BG34" i="13"/>
  <c r="BH34" i="13"/>
  <c r="BI34" i="13"/>
  <c r="BJ34" i="13"/>
  <c r="BK34" i="13"/>
  <c r="BL34" i="13"/>
  <c r="BM34" i="13"/>
  <c r="BN34" i="13"/>
  <c r="BO34" i="13"/>
  <c r="BP34" i="13"/>
  <c r="BQ34" i="13"/>
  <c r="BR34" i="13"/>
  <c r="BS34" i="13"/>
  <c r="BT34" i="13"/>
  <c r="BU34" i="13"/>
  <c r="BV34" i="13"/>
  <c r="BW34" i="13"/>
  <c r="BX34" i="13"/>
  <c r="BY34" i="13"/>
  <c r="BZ34" i="13"/>
  <c r="CA34" i="13"/>
  <c r="CB34" i="13"/>
  <c r="CC34" i="13"/>
  <c r="CD34" i="13"/>
  <c r="CE34" i="13"/>
  <c r="CF34" i="13"/>
  <c r="CG34" i="13"/>
  <c r="CH34" i="13"/>
  <c r="CI34" i="13"/>
  <c r="CJ34" i="13"/>
  <c r="CK34" i="13"/>
  <c r="CL34" i="13"/>
  <c r="CM34" i="13"/>
  <c r="H11" i="15" l="1"/>
  <c r="H15" i="15" s="1"/>
  <c r="Y58" i="19"/>
  <c r="H55" i="15"/>
  <c r="H56" i="15" s="1"/>
  <c r="P9" i="13"/>
  <c r="R9" i="13" s="1"/>
  <c r="N13" i="13"/>
  <c r="P11" i="13"/>
  <c r="R11" i="13" s="1"/>
  <c r="H52" i="13" l="1"/>
  <c r="H51" i="13"/>
  <c r="N60" i="1"/>
  <c r="N62" i="1"/>
  <c r="K13" i="13"/>
  <c r="K32" i="13" s="1"/>
  <c r="T22" i="7"/>
  <c r="V22" i="7" s="1"/>
  <c r="AE17" i="7"/>
  <c r="T18" i="7"/>
  <c r="V18" i="7" s="1"/>
  <c r="W18" i="7" s="1"/>
  <c r="AB19" i="7"/>
  <c r="AB20" i="7"/>
  <c r="AB21" i="7"/>
  <c r="AB22" i="7"/>
  <c r="AB23" i="7"/>
  <c r="AB24"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B108" i="7"/>
  <c r="AB109" i="7"/>
  <c r="AB110" i="7"/>
  <c r="AB111" i="7"/>
  <c r="AB112" i="7"/>
  <c r="AB113" i="7"/>
  <c r="AB114" i="7"/>
  <c r="AB115" i="7"/>
  <c r="AB116" i="7"/>
  <c r="AB117" i="7"/>
  <c r="AB18" i="7"/>
  <c r="X18" i="7"/>
  <c r="Y18" i="7" s="1"/>
  <c r="AA18" i="7" s="1"/>
  <c r="AC18" i="7" s="1"/>
  <c r="T19" i="7"/>
  <c r="V19" i="7" s="1"/>
  <c r="W19" i="7" s="1"/>
  <c r="X19" i="7"/>
  <c r="Y19" i="7" s="1"/>
  <c r="AA19" i="7" s="1"/>
  <c r="AC19" i="7" s="1"/>
  <c r="T20" i="7"/>
  <c r="V20" i="7" s="1"/>
  <c r="W20" i="7" s="1"/>
  <c r="X20" i="7"/>
  <c r="Y20" i="7" s="1"/>
  <c r="AA20" i="7" s="1"/>
  <c r="AC20" i="7" s="1"/>
  <c r="T21" i="7"/>
  <c r="V21" i="7" s="1"/>
  <c r="W21" i="7" s="1"/>
  <c r="X21" i="7"/>
  <c r="Y21" i="7" s="1"/>
  <c r="AA21" i="7" s="1"/>
  <c r="AC21" i="7" s="1"/>
  <c r="X22" i="7"/>
  <c r="Y22" i="7" s="1"/>
  <c r="AA22" i="7" s="1"/>
  <c r="AC22" i="7" s="1"/>
  <c r="T23" i="7"/>
  <c r="V23" i="7" s="1"/>
  <c r="W23" i="7" s="1"/>
  <c r="X23" i="7"/>
  <c r="Y23" i="7" s="1"/>
  <c r="AA23" i="7" s="1"/>
  <c r="AC23" i="7" s="1"/>
  <c r="T24" i="7"/>
  <c r="V24" i="7" s="1"/>
  <c r="W24" i="7" s="1"/>
  <c r="X24" i="7"/>
  <c r="Y24" i="7" s="1"/>
  <c r="AA24" i="7" s="1"/>
  <c r="AC24" i="7" s="1"/>
  <c r="T25" i="7"/>
  <c r="V25" i="7" s="1"/>
  <c r="W25" i="7" s="1"/>
  <c r="X25" i="7"/>
  <c r="Y25" i="7" s="1"/>
  <c r="AA25" i="7" s="1"/>
  <c r="AC25" i="7" s="1"/>
  <c r="T26" i="7"/>
  <c r="V26" i="7" s="1"/>
  <c r="X26" i="7"/>
  <c r="Y26" i="7" s="1"/>
  <c r="AA26" i="7" s="1"/>
  <c r="AC26" i="7" s="1"/>
  <c r="T27" i="7"/>
  <c r="V27" i="7" s="1"/>
  <c r="W27" i="7" s="1"/>
  <c r="X27" i="7"/>
  <c r="Y27" i="7" s="1"/>
  <c r="AA27" i="7" s="1"/>
  <c r="AC27" i="7" s="1"/>
  <c r="T28" i="7"/>
  <c r="V28" i="7" s="1"/>
  <c r="W28" i="7" s="1"/>
  <c r="X28" i="7"/>
  <c r="Z28" i="7" s="1"/>
  <c r="T29" i="7"/>
  <c r="V29" i="7" s="1"/>
  <c r="W29" i="7" s="1"/>
  <c r="X29" i="7"/>
  <c r="Y29" i="7" s="1"/>
  <c r="AA29" i="7" s="1"/>
  <c r="AC29" i="7" s="1"/>
  <c r="T30" i="7"/>
  <c r="V30" i="7" s="1"/>
  <c r="W30" i="7" s="1"/>
  <c r="X30" i="7"/>
  <c r="Y30" i="7" s="1"/>
  <c r="AA30" i="7" s="1"/>
  <c r="AC30" i="7" s="1"/>
  <c r="T31" i="7"/>
  <c r="V31" i="7" s="1"/>
  <c r="W31" i="7" s="1"/>
  <c r="X31" i="7"/>
  <c r="Y31" i="7" s="1"/>
  <c r="AA31" i="7" s="1"/>
  <c r="AC31" i="7" s="1"/>
  <c r="T32" i="7"/>
  <c r="V32" i="7" s="1"/>
  <c r="W32" i="7" s="1"/>
  <c r="X32" i="7"/>
  <c r="Y32" i="7" s="1"/>
  <c r="AA32" i="7" s="1"/>
  <c r="AC32" i="7" s="1"/>
  <c r="T33" i="7"/>
  <c r="V33" i="7" s="1"/>
  <c r="W33" i="7" s="1"/>
  <c r="X33" i="7"/>
  <c r="Y33" i="7" s="1"/>
  <c r="AA33" i="7" s="1"/>
  <c r="AC33" i="7" s="1"/>
  <c r="T34" i="7"/>
  <c r="V34" i="7" s="1"/>
  <c r="X34" i="7"/>
  <c r="Y34" i="7" s="1"/>
  <c r="AA34" i="7" s="1"/>
  <c r="AC34" i="7" s="1"/>
  <c r="T35" i="7"/>
  <c r="V35" i="7" s="1"/>
  <c r="W35" i="7" s="1"/>
  <c r="X35" i="7"/>
  <c r="Z35" i="7" s="1"/>
  <c r="T36" i="7"/>
  <c r="V36" i="7" s="1"/>
  <c r="W36" i="7" s="1"/>
  <c r="X36" i="7"/>
  <c r="Y36" i="7" s="1"/>
  <c r="AA36" i="7" s="1"/>
  <c r="AC36" i="7" s="1"/>
  <c r="T37" i="7"/>
  <c r="V37" i="7" s="1"/>
  <c r="W37" i="7" s="1"/>
  <c r="X37" i="7"/>
  <c r="Y37" i="7" s="1"/>
  <c r="AA37" i="7" s="1"/>
  <c r="AC37" i="7" s="1"/>
  <c r="T38" i="7"/>
  <c r="V38" i="7" s="1"/>
  <c r="X38" i="7"/>
  <c r="Y38" i="7" s="1"/>
  <c r="AA38" i="7" s="1"/>
  <c r="AC38" i="7" s="1"/>
  <c r="T39" i="7"/>
  <c r="V39" i="7" s="1"/>
  <c r="W39" i="7" s="1"/>
  <c r="X39" i="7"/>
  <c r="Y39" i="7" s="1"/>
  <c r="AA39" i="7" s="1"/>
  <c r="AC39" i="7" s="1"/>
  <c r="T40" i="7"/>
  <c r="V40" i="7" s="1"/>
  <c r="W40" i="7" s="1"/>
  <c r="X40" i="7"/>
  <c r="Y40" i="7" s="1"/>
  <c r="AA40" i="7" s="1"/>
  <c r="AC40" i="7" s="1"/>
  <c r="T41" i="7"/>
  <c r="V41" i="7" s="1"/>
  <c r="W41" i="7" s="1"/>
  <c r="X41" i="7"/>
  <c r="Y41" i="7" s="1"/>
  <c r="AA41" i="7" s="1"/>
  <c r="AC41" i="7" s="1"/>
  <c r="T42" i="7"/>
  <c r="V42" i="7" s="1"/>
  <c r="X42" i="7"/>
  <c r="Y42" i="7" s="1"/>
  <c r="AA42" i="7" s="1"/>
  <c r="AC42" i="7" s="1"/>
  <c r="T43" i="7"/>
  <c r="V43" i="7" s="1"/>
  <c r="W43" i="7" s="1"/>
  <c r="X43" i="7"/>
  <c r="Y43" i="7" s="1"/>
  <c r="AA43" i="7" s="1"/>
  <c r="AC43" i="7" s="1"/>
  <c r="T44" i="7"/>
  <c r="V44" i="7" s="1"/>
  <c r="W44" i="7" s="1"/>
  <c r="X44" i="7"/>
  <c r="Z44" i="7" s="1"/>
  <c r="T45" i="7"/>
  <c r="V45" i="7" s="1"/>
  <c r="W45" i="7" s="1"/>
  <c r="X45" i="7"/>
  <c r="Y45" i="7" s="1"/>
  <c r="AA45" i="7" s="1"/>
  <c r="AC45" i="7" s="1"/>
  <c r="T46" i="7"/>
  <c r="V46" i="7" s="1"/>
  <c r="W46" i="7" s="1"/>
  <c r="X46" i="7"/>
  <c r="Y46" i="7" s="1"/>
  <c r="AA46" i="7" s="1"/>
  <c r="AC46" i="7" s="1"/>
  <c r="T47" i="7"/>
  <c r="V47" i="7" s="1"/>
  <c r="W47" i="7" s="1"/>
  <c r="X47" i="7"/>
  <c r="Y47" i="7" s="1"/>
  <c r="AA47" i="7" s="1"/>
  <c r="AC47" i="7" s="1"/>
  <c r="T48" i="7"/>
  <c r="V48" i="7" s="1"/>
  <c r="W48" i="7" s="1"/>
  <c r="X48" i="7"/>
  <c r="Y48" i="7" s="1"/>
  <c r="AA48" i="7" s="1"/>
  <c r="AC48" i="7" s="1"/>
  <c r="T49" i="7"/>
  <c r="V49" i="7" s="1"/>
  <c r="W49" i="7" s="1"/>
  <c r="X49" i="7"/>
  <c r="Y49" i="7" s="1"/>
  <c r="AA49" i="7" s="1"/>
  <c r="AC49" i="7" s="1"/>
  <c r="T50" i="7"/>
  <c r="V50" i="7" s="1"/>
  <c r="X50" i="7"/>
  <c r="Y50" i="7" s="1"/>
  <c r="AA50" i="7" s="1"/>
  <c r="AC50" i="7" s="1"/>
  <c r="T51" i="7"/>
  <c r="V51" i="7" s="1"/>
  <c r="W51" i="7" s="1"/>
  <c r="X51" i="7"/>
  <c r="Z51" i="7" s="1"/>
  <c r="T52" i="7"/>
  <c r="V52" i="7" s="1"/>
  <c r="W52" i="7" s="1"/>
  <c r="X52" i="7"/>
  <c r="Y52" i="7" s="1"/>
  <c r="AA52" i="7" s="1"/>
  <c r="AC52" i="7" s="1"/>
  <c r="T53" i="7"/>
  <c r="V53" i="7" s="1"/>
  <c r="W53" i="7" s="1"/>
  <c r="X53" i="7"/>
  <c r="Y53" i="7" s="1"/>
  <c r="AA53" i="7" s="1"/>
  <c r="AC53" i="7" s="1"/>
  <c r="T54" i="7"/>
  <c r="V54" i="7" s="1"/>
  <c r="X54" i="7"/>
  <c r="Y54" i="7" s="1"/>
  <c r="AA54" i="7" s="1"/>
  <c r="AC54" i="7" s="1"/>
  <c r="T55" i="7"/>
  <c r="V55" i="7" s="1"/>
  <c r="W55" i="7" s="1"/>
  <c r="X55" i="7"/>
  <c r="Y55" i="7" s="1"/>
  <c r="AA55" i="7" s="1"/>
  <c r="AC55" i="7" s="1"/>
  <c r="T56" i="7"/>
  <c r="V56" i="7" s="1"/>
  <c r="W56" i="7" s="1"/>
  <c r="X56" i="7"/>
  <c r="Y56" i="7" s="1"/>
  <c r="AA56" i="7" s="1"/>
  <c r="AC56" i="7" s="1"/>
  <c r="T57" i="7"/>
  <c r="V57" i="7" s="1"/>
  <c r="W57" i="7" s="1"/>
  <c r="X57" i="7"/>
  <c r="Y57" i="7" s="1"/>
  <c r="AA57" i="7" s="1"/>
  <c r="AC57" i="7" s="1"/>
  <c r="T58" i="7"/>
  <c r="V58" i="7" s="1"/>
  <c r="X58" i="7"/>
  <c r="Y58" i="7" s="1"/>
  <c r="AA58" i="7" s="1"/>
  <c r="AC58" i="7" s="1"/>
  <c r="T59" i="7"/>
  <c r="V59" i="7" s="1"/>
  <c r="W59" i="7" s="1"/>
  <c r="X59" i="7"/>
  <c r="Y59" i="7" s="1"/>
  <c r="AA59" i="7" s="1"/>
  <c r="AC59" i="7" s="1"/>
  <c r="T60" i="7"/>
  <c r="V60" i="7" s="1"/>
  <c r="W60" i="7" s="1"/>
  <c r="X60" i="7"/>
  <c r="Z60" i="7" s="1"/>
  <c r="T61" i="7"/>
  <c r="V61" i="7" s="1"/>
  <c r="W61" i="7" s="1"/>
  <c r="X61" i="7"/>
  <c r="Y61" i="7" s="1"/>
  <c r="AA61" i="7" s="1"/>
  <c r="AC61" i="7" s="1"/>
  <c r="T62" i="7"/>
  <c r="V62" i="7" s="1"/>
  <c r="W62" i="7" s="1"/>
  <c r="X62" i="7"/>
  <c r="Y62" i="7" s="1"/>
  <c r="AA62" i="7" s="1"/>
  <c r="AC62" i="7" s="1"/>
  <c r="T63" i="7"/>
  <c r="V63" i="7" s="1"/>
  <c r="W63" i="7" s="1"/>
  <c r="X63" i="7"/>
  <c r="Y63" i="7" s="1"/>
  <c r="AA63" i="7" s="1"/>
  <c r="AC63" i="7" s="1"/>
  <c r="T64" i="7"/>
  <c r="V64" i="7" s="1"/>
  <c r="W64" i="7" s="1"/>
  <c r="X64" i="7"/>
  <c r="Y64" i="7" s="1"/>
  <c r="AA64" i="7" s="1"/>
  <c r="AC64" i="7" s="1"/>
  <c r="T65" i="7"/>
  <c r="V65" i="7" s="1"/>
  <c r="W65" i="7" s="1"/>
  <c r="X65" i="7"/>
  <c r="Y65" i="7" s="1"/>
  <c r="AA65" i="7" s="1"/>
  <c r="AC65" i="7" s="1"/>
  <c r="T66" i="7"/>
  <c r="V66" i="7" s="1"/>
  <c r="X66" i="7"/>
  <c r="Y66" i="7" s="1"/>
  <c r="AA66" i="7" s="1"/>
  <c r="AC66" i="7" s="1"/>
  <c r="T67" i="7"/>
  <c r="V67" i="7" s="1"/>
  <c r="W67" i="7" s="1"/>
  <c r="X67" i="7"/>
  <c r="Z67" i="7" s="1"/>
  <c r="T68" i="7"/>
  <c r="V68" i="7" s="1"/>
  <c r="W68" i="7" s="1"/>
  <c r="X68" i="7"/>
  <c r="Y68" i="7" s="1"/>
  <c r="AA68" i="7" s="1"/>
  <c r="AC68" i="7" s="1"/>
  <c r="T69" i="7"/>
  <c r="V69" i="7" s="1"/>
  <c r="W69" i="7" s="1"/>
  <c r="X69" i="7"/>
  <c r="Y69" i="7" s="1"/>
  <c r="AA69" i="7" s="1"/>
  <c r="AC69" i="7" s="1"/>
  <c r="T70" i="7"/>
  <c r="V70" i="7" s="1"/>
  <c r="X70" i="7"/>
  <c r="Y70" i="7" s="1"/>
  <c r="AA70" i="7" s="1"/>
  <c r="AC70" i="7" s="1"/>
  <c r="T71" i="7"/>
  <c r="V71" i="7" s="1"/>
  <c r="W71" i="7" s="1"/>
  <c r="X71" i="7"/>
  <c r="Y71" i="7" s="1"/>
  <c r="AA71" i="7" s="1"/>
  <c r="AC71" i="7" s="1"/>
  <c r="T72" i="7"/>
  <c r="V72" i="7" s="1"/>
  <c r="W72" i="7" s="1"/>
  <c r="X72" i="7"/>
  <c r="Y72" i="7" s="1"/>
  <c r="AA72" i="7" s="1"/>
  <c r="AC72" i="7" s="1"/>
  <c r="T73" i="7"/>
  <c r="V73" i="7" s="1"/>
  <c r="W73" i="7" s="1"/>
  <c r="X73" i="7"/>
  <c r="Y73" i="7" s="1"/>
  <c r="AA73" i="7" s="1"/>
  <c r="AC73" i="7" s="1"/>
  <c r="T74" i="7"/>
  <c r="V74" i="7" s="1"/>
  <c r="X74" i="7"/>
  <c r="Y74" i="7" s="1"/>
  <c r="AA74" i="7" s="1"/>
  <c r="AC74" i="7" s="1"/>
  <c r="T75" i="7"/>
  <c r="V75" i="7" s="1"/>
  <c r="W75" i="7" s="1"/>
  <c r="X75" i="7"/>
  <c r="Y75" i="7" s="1"/>
  <c r="AA75" i="7" s="1"/>
  <c r="AC75" i="7" s="1"/>
  <c r="T76" i="7"/>
  <c r="V76" i="7" s="1"/>
  <c r="W76" i="7" s="1"/>
  <c r="X76" i="7"/>
  <c r="Z76" i="7" s="1"/>
  <c r="T77" i="7"/>
  <c r="V77" i="7" s="1"/>
  <c r="W77" i="7" s="1"/>
  <c r="X77" i="7"/>
  <c r="Y77" i="7" s="1"/>
  <c r="AA77" i="7" s="1"/>
  <c r="AC77" i="7" s="1"/>
  <c r="T78" i="7"/>
  <c r="V78" i="7" s="1"/>
  <c r="W78" i="7" s="1"/>
  <c r="X78" i="7"/>
  <c r="Y78" i="7" s="1"/>
  <c r="AA78" i="7" s="1"/>
  <c r="AC78" i="7" s="1"/>
  <c r="T79" i="7"/>
  <c r="V79" i="7" s="1"/>
  <c r="W79" i="7" s="1"/>
  <c r="X79" i="7"/>
  <c r="Y79" i="7" s="1"/>
  <c r="AA79" i="7" s="1"/>
  <c r="AC79" i="7" s="1"/>
  <c r="T80" i="7"/>
  <c r="V80" i="7" s="1"/>
  <c r="W80" i="7" s="1"/>
  <c r="X80" i="7"/>
  <c r="Y80" i="7" s="1"/>
  <c r="AA80" i="7" s="1"/>
  <c r="AC80" i="7" s="1"/>
  <c r="T81" i="7"/>
  <c r="V81" i="7" s="1"/>
  <c r="W81" i="7" s="1"/>
  <c r="X81" i="7"/>
  <c r="Y81" i="7" s="1"/>
  <c r="AA81" i="7" s="1"/>
  <c r="AC81" i="7" s="1"/>
  <c r="T82" i="7"/>
  <c r="V82" i="7" s="1"/>
  <c r="X82" i="7"/>
  <c r="Y82" i="7" s="1"/>
  <c r="AA82" i="7" s="1"/>
  <c r="AC82" i="7" s="1"/>
  <c r="T83" i="7"/>
  <c r="V83" i="7" s="1"/>
  <c r="W83" i="7" s="1"/>
  <c r="X83" i="7"/>
  <c r="Z83" i="7" s="1"/>
  <c r="T84" i="7"/>
  <c r="V84" i="7" s="1"/>
  <c r="W84" i="7" s="1"/>
  <c r="X84" i="7"/>
  <c r="Y84" i="7" s="1"/>
  <c r="AA84" i="7" s="1"/>
  <c r="AC84" i="7" s="1"/>
  <c r="T85" i="7"/>
  <c r="V85" i="7" s="1"/>
  <c r="W85" i="7" s="1"/>
  <c r="X85" i="7"/>
  <c r="Y85" i="7" s="1"/>
  <c r="AA85" i="7" s="1"/>
  <c r="AC85" i="7" s="1"/>
  <c r="T86" i="7"/>
  <c r="V86" i="7" s="1"/>
  <c r="X86" i="7"/>
  <c r="Y86" i="7" s="1"/>
  <c r="AA86" i="7" s="1"/>
  <c r="AC86" i="7" s="1"/>
  <c r="T87" i="7"/>
  <c r="V87" i="7" s="1"/>
  <c r="W87" i="7" s="1"/>
  <c r="X87" i="7"/>
  <c r="Y87" i="7" s="1"/>
  <c r="AA87" i="7" s="1"/>
  <c r="AC87" i="7" s="1"/>
  <c r="T88" i="7"/>
  <c r="V88" i="7" s="1"/>
  <c r="W88" i="7" s="1"/>
  <c r="X88" i="7"/>
  <c r="Y88" i="7" s="1"/>
  <c r="AA88" i="7" s="1"/>
  <c r="AC88" i="7" s="1"/>
  <c r="T89" i="7"/>
  <c r="V89" i="7" s="1"/>
  <c r="W89" i="7" s="1"/>
  <c r="X89" i="7"/>
  <c r="Y89" i="7" s="1"/>
  <c r="AA89" i="7" s="1"/>
  <c r="AC89" i="7" s="1"/>
  <c r="T90" i="7"/>
  <c r="V90" i="7" s="1"/>
  <c r="X90" i="7"/>
  <c r="Y90" i="7" s="1"/>
  <c r="AA90" i="7" s="1"/>
  <c r="AC90" i="7" s="1"/>
  <c r="T91" i="7"/>
  <c r="V91" i="7" s="1"/>
  <c r="W91" i="7" s="1"/>
  <c r="X91" i="7"/>
  <c r="Y91" i="7" s="1"/>
  <c r="AA91" i="7" s="1"/>
  <c r="AC91" i="7" s="1"/>
  <c r="T92" i="7"/>
  <c r="V92" i="7" s="1"/>
  <c r="W92" i="7" s="1"/>
  <c r="X92" i="7"/>
  <c r="Z92" i="7" s="1"/>
  <c r="T93" i="7"/>
  <c r="V93" i="7" s="1"/>
  <c r="W93" i="7" s="1"/>
  <c r="X93" i="7"/>
  <c r="Y93" i="7" s="1"/>
  <c r="AA93" i="7" s="1"/>
  <c r="AC93" i="7" s="1"/>
  <c r="T94" i="7"/>
  <c r="V94" i="7" s="1"/>
  <c r="W94" i="7" s="1"/>
  <c r="X94" i="7"/>
  <c r="Y94" i="7" s="1"/>
  <c r="AA94" i="7" s="1"/>
  <c r="AC94" i="7" s="1"/>
  <c r="T95" i="7"/>
  <c r="V95" i="7" s="1"/>
  <c r="W95" i="7" s="1"/>
  <c r="X95" i="7"/>
  <c r="Y95" i="7" s="1"/>
  <c r="AA95" i="7" s="1"/>
  <c r="AC95" i="7" s="1"/>
  <c r="T96" i="7"/>
  <c r="V96" i="7" s="1"/>
  <c r="W96" i="7" s="1"/>
  <c r="X96" i="7"/>
  <c r="Y96" i="7" s="1"/>
  <c r="AA96" i="7" s="1"/>
  <c r="AC96" i="7" s="1"/>
  <c r="T97" i="7"/>
  <c r="V97" i="7" s="1"/>
  <c r="W97" i="7" s="1"/>
  <c r="X97" i="7"/>
  <c r="Y97" i="7" s="1"/>
  <c r="AA97" i="7" s="1"/>
  <c r="AC97" i="7" s="1"/>
  <c r="T98" i="7"/>
  <c r="V98" i="7" s="1"/>
  <c r="X98" i="7"/>
  <c r="Y98" i="7" s="1"/>
  <c r="AA98" i="7" s="1"/>
  <c r="AC98" i="7" s="1"/>
  <c r="T99" i="7"/>
  <c r="V99" i="7" s="1"/>
  <c r="W99" i="7" s="1"/>
  <c r="X99" i="7"/>
  <c r="Z99" i="7" s="1"/>
  <c r="T100" i="7"/>
  <c r="V100" i="7" s="1"/>
  <c r="W100" i="7" s="1"/>
  <c r="X100" i="7"/>
  <c r="Y100" i="7" s="1"/>
  <c r="AA100" i="7" s="1"/>
  <c r="AC100" i="7" s="1"/>
  <c r="T101" i="7"/>
  <c r="V101" i="7" s="1"/>
  <c r="W101" i="7" s="1"/>
  <c r="X101" i="7"/>
  <c r="Y101" i="7" s="1"/>
  <c r="AA101" i="7" s="1"/>
  <c r="AC101" i="7" s="1"/>
  <c r="T102" i="7"/>
  <c r="V102" i="7" s="1"/>
  <c r="X102" i="7"/>
  <c r="Y102" i="7" s="1"/>
  <c r="AA102" i="7" s="1"/>
  <c r="AC102" i="7" s="1"/>
  <c r="T103" i="7"/>
  <c r="V103" i="7" s="1"/>
  <c r="W103" i="7" s="1"/>
  <c r="X103" i="7"/>
  <c r="Y103" i="7" s="1"/>
  <c r="AA103" i="7" s="1"/>
  <c r="AC103" i="7" s="1"/>
  <c r="T104" i="7"/>
  <c r="V104" i="7" s="1"/>
  <c r="W104" i="7" s="1"/>
  <c r="X104" i="7"/>
  <c r="Y104" i="7" s="1"/>
  <c r="AA104" i="7" s="1"/>
  <c r="AC104" i="7" s="1"/>
  <c r="T105" i="7"/>
  <c r="V105" i="7" s="1"/>
  <c r="W105" i="7" s="1"/>
  <c r="X105" i="7"/>
  <c r="Y105" i="7" s="1"/>
  <c r="AA105" i="7" s="1"/>
  <c r="AC105" i="7" s="1"/>
  <c r="T106" i="7"/>
  <c r="V106" i="7" s="1"/>
  <c r="X106" i="7"/>
  <c r="Y106" i="7" s="1"/>
  <c r="AA106" i="7" s="1"/>
  <c r="AC106" i="7" s="1"/>
  <c r="T107" i="7"/>
  <c r="V107" i="7" s="1"/>
  <c r="W107" i="7" s="1"/>
  <c r="X107" i="7"/>
  <c r="Y107" i="7" s="1"/>
  <c r="AA107" i="7" s="1"/>
  <c r="AC107" i="7" s="1"/>
  <c r="T108" i="7"/>
  <c r="V108" i="7" s="1"/>
  <c r="W108" i="7" s="1"/>
  <c r="X108" i="7"/>
  <c r="Z108" i="7" s="1"/>
  <c r="T109" i="7"/>
  <c r="V109" i="7" s="1"/>
  <c r="W109" i="7" s="1"/>
  <c r="X109" i="7"/>
  <c r="Y109" i="7" s="1"/>
  <c r="AA109" i="7" s="1"/>
  <c r="AC109" i="7" s="1"/>
  <c r="T110" i="7"/>
  <c r="V110" i="7" s="1"/>
  <c r="W110" i="7" s="1"/>
  <c r="X110" i="7"/>
  <c r="Y110" i="7" s="1"/>
  <c r="AA110" i="7" s="1"/>
  <c r="AC110" i="7" s="1"/>
  <c r="T111" i="7"/>
  <c r="V111" i="7" s="1"/>
  <c r="W111" i="7" s="1"/>
  <c r="X111" i="7"/>
  <c r="Y111" i="7" s="1"/>
  <c r="AA111" i="7" s="1"/>
  <c r="AC111" i="7" s="1"/>
  <c r="T112" i="7"/>
  <c r="V112" i="7" s="1"/>
  <c r="W112" i="7" s="1"/>
  <c r="X112" i="7"/>
  <c r="Y112" i="7" s="1"/>
  <c r="AA112" i="7" s="1"/>
  <c r="AC112" i="7" s="1"/>
  <c r="T113" i="7"/>
  <c r="V113" i="7" s="1"/>
  <c r="W113" i="7" s="1"/>
  <c r="X113" i="7"/>
  <c r="Y113" i="7" s="1"/>
  <c r="AA113" i="7" s="1"/>
  <c r="AC113" i="7" s="1"/>
  <c r="T114" i="7"/>
  <c r="V114" i="7" s="1"/>
  <c r="X114" i="7"/>
  <c r="Y114" i="7" s="1"/>
  <c r="AA114" i="7" s="1"/>
  <c r="AC114" i="7" s="1"/>
  <c r="T115" i="7"/>
  <c r="V115" i="7" s="1"/>
  <c r="W115" i="7" s="1"/>
  <c r="X115" i="7"/>
  <c r="Z115" i="7" s="1"/>
  <c r="T116" i="7"/>
  <c r="V116" i="7" s="1"/>
  <c r="W116" i="7" s="1"/>
  <c r="X116" i="7"/>
  <c r="Y116" i="7" s="1"/>
  <c r="AA116" i="7" s="1"/>
  <c r="AC116" i="7" s="1"/>
  <c r="T117" i="7"/>
  <c r="V117" i="7" s="1"/>
  <c r="W117" i="7" s="1"/>
  <c r="X117" i="7"/>
  <c r="Y117" i="7" s="1"/>
  <c r="AA117" i="7" s="1"/>
  <c r="AC117" i="7" s="1"/>
  <c r="G115" i="6"/>
  <c r="J115" i="6" s="1"/>
  <c r="G114" i="6"/>
  <c r="J114" i="6" s="1"/>
  <c r="G113" i="6"/>
  <c r="J113" i="6" s="1"/>
  <c r="G112" i="6"/>
  <c r="J112" i="6" s="1"/>
  <c r="G111" i="6"/>
  <c r="J111" i="6" s="1"/>
  <c r="G110" i="6"/>
  <c r="J110" i="6" s="1"/>
  <c r="G109" i="6"/>
  <c r="J109" i="6" s="1"/>
  <c r="G108" i="6"/>
  <c r="J108" i="6" s="1"/>
  <c r="G107" i="6"/>
  <c r="J107" i="6" s="1"/>
  <c r="G106" i="6"/>
  <c r="J106" i="6" s="1"/>
  <c r="G105" i="6"/>
  <c r="J105" i="6" s="1"/>
  <c r="G104" i="6"/>
  <c r="J104" i="6" s="1"/>
  <c r="G103" i="6"/>
  <c r="J103" i="6" s="1"/>
  <c r="G102" i="6"/>
  <c r="J102" i="6" s="1"/>
  <c r="G101" i="6"/>
  <c r="J101" i="6" s="1"/>
  <c r="G100" i="6"/>
  <c r="J100" i="6" s="1"/>
  <c r="G99" i="6"/>
  <c r="J99" i="6" s="1"/>
  <c r="G98" i="6"/>
  <c r="J98" i="6" s="1"/>
  <c r="G97" i="6"/>
  <c r="J97" i="6" s="1"/>
  <c r="G96" i="6"/>
  <c r="J96" i="6" s="1"/>
  <c r="G95" i="6"/>
  <c r="J95" i="6" s="1"/>
  <c r="G94" i="6"/>
  <c r="J94" i="6" s="1"/>
  <c r="G93" i="6"/>
  <c r="J93" i="6" s="1"/>
  <c r="G92" i="6"/>
  <c r="J92" i="6" s="1"/>
  <c r="G91" i="6"/>
  <c r="J91" i="6" s="1"/>
  <c r="G90" i="6"/>
  <c r="J90" i="6" s="1"/>
  <c r="G89" i="6"/>
  <c r="J89" i="6" s="1"/>
  <c r="G88" i="6"/>
  <c r="J88" i="6" s="1"/>
  <c r="G87" i="6"/>
  <c r="J87" i="6" s="1"/>
  <c r="G86" i="6"/>
  <c r="J86" i="6" s="1"/>
  <c r="G85" i="6"/>
  <c r="J85" i="6" s="1"/>
  <c r="G84" i="6"/>
  <c r="J84" i="6" s="1"/>
  <c r="G83" i="6"/>
  <c r="J83" i="6" s="1"/>
  <c r="G82" i="6"/>
  <c r="J82" i="6" s="1"/>
  <c r="G81" i="6"/>
  <c r="J81" i="6" s="1"/>
  <c r="G80" i="6"/>
  <c r="J80" i="6" s="1"/>
  <c r="G79" i="6"/>
  <c r="J79" i="6" s="1"/>
  <c r="G78" i="6"/>
  <c r="J78" i="6" s="1"/>
  <c r="G77" i="6"/>
  <c r="J77" i="6" s="1"/>
  <c r="G76" i="6"/>
  <c r="J76" i="6" s="1"/>
  <c r="G75" i="6"/>
  <c r="J75" i="6" s="1"/>
  <c r="G74" i="6"/>
  <c r="J74" i="6" s="1"/>
  <c r="G73" i="6"/>
  <c r="J73" i="6" s="1"/>
  <c r="G72" i="6"/>
  <c r="J72" i="6" s="1"/>
  <c r="G71" i="6"/>
  <c r="J71" i="6" s="1"/>
  <c r="G70" i="6"/>
  <c r="J70" i="6" s="1"/>
  <c r="G69" i="6"/>
  <c r="J69" i="6" s="1"/>
  <c r="G68" i="6"/>
  <c r="J68" i="6" s="1"/>
  <c r="G67" i="6"/>
  <c r="J67" i="6" s="1"/>
  <c r="G66" i="6"/>
  <c r="J66" i="6" s="1"/>
  <c r="G65" i="6"/>
  <c r="J65" i="6" s="1"/>
  <c r="G64" i="6"/>
  <c r="J64" i="6" s="1"/>
  <c r="G63" i="6"/>
  <c r="J63" i="6" s="1"/>
  <c r="G62" i="6"/>
  <c r="J62" i="6" s="1"/>
  <c r="G61" i="6"/>
  <c r="J61" i="6" s="1"/>
  <c r="G60" i="6"/>
  <c r="J60" i="6" s="1"/>
  <c r="G59" i="6"/>
  <c r="J59" i="6" s="1"/>
  <c r="G58" i="6"/>
  <c r="J58" i="6" s="1"/>
  <c r="G57" i="6"/>
  <c r="J57" i="6" s="1"/>
  <c r="G56" i="6"/>
  <c r="J56" i="6" s="1"/>
  <c r="G55" i="6"/>
  <c r="J55" i="6" s="1"/>
  <c r="G54" i="6"/>
  <c r="J54" i="6" s="1"/>
  <c r="G53" i="6"/>
  <c r="J53" i="6" s="1"/>
  <c r="G52" i="6"/>
  <c r="J52" i="6" s="1"/>
  <c r="G51" i="6"/>
  <c r="J51" i="6" s="1"/>
  <c r="G50" i="6"/>
  <c r="J50" i="6" s="1"/>
  <c r="G49" i="6"/>
  <c r="J49" i="6" s="1"/>
  <c r="G48" i="6"/>
  <c r="J48" i="6" s="1"/>
  <c r="G47" i="6"/>
  <c r="J47" i="6" s="1"/>
  <c r="G46" i="6"/>
  <c r="J46" i="6" s="1"/>
  <c r="G45" i="6"/>
  <c r="J45" i="6" s="1"/>
  <c r="G44" i="6"/>
  <c r="J44" i="6" s="1"/>
  <c r="G43" i="6"/>
  <c r="J43" i="6" s="1"/>
  <c r="G42" i="6"/>
  <c r="J42" i="6" s="1"/>
  <c r="G41" i="6"/>
  <c r="J41" i="6" s="1"/>
  <c r="G40" i="6"/>
  <c r="J40" i="6" s="1"/>
  <c r="G39" i="6"/>
  <c r="J39" i="6" s="1"/>
  <c r="G38" i="6"/>
  <c r="J38" i="6" s="1"/>
  <c r="G37" i="6"/>
  <c r="J37" i="6" s="1"/>
  <c r="G36" i="6"/>
  <c r="J36" i="6" s="1"/>
  <c r="G35" i="6"/>
  <c r="J35" i="6" s="1"/>
  <c r="G34" i="6"/>
  <c r="J34" i="6" s="1"/>
  <c r="G33" i="6"/>
  <c r="J33" i="6" s="1"/>
  <c r="G32" i="6"/>
  <c r="J32" i="6" s="1"/>
  <c r="G31" i="6"/>
  <c r="J31" i="6" s="1"/>
  <c r="G30" i="6"/>
  <c r="J30" i="6" s="1"/>
  <c r="G29" i="6"/>
  <c r="J29" i="6" s="1"/>
  <c r="G28" i="6"/>
  <c r="J28" i="6" s="1"/>
  <c r="G27" i="6"/>
  <c r="J27" i="6" s="1"/>
  <c r="G26" i="6"/>
  <c r="J26" i="6" s="1"/>
  <c r="G25" i="6"/>
  <c r="J25" i="6" s="1"/>
  <c r="G24" i="6"/>
  <c r="J24" i="6" s="1"/>
  <c r="G23" i="6"/>
  <c r="J23" i="6" s="1"/>
  <c r="G22" i="6"/>
  <c r="J22" i="6" s="1"/>
  <c r="G21" i="6"/>
  <c r="J21" i="6" s="1"/>
  <c r="G20" i="6"/>
  <c r="J20" i="6" s="1"/>
  <c r="G19" i="6"/>
  <c r="J19" i="6" s="1"/>
  <c r="G18" i="6"/>
  <c r="J18" i="6" s="1"/>
  <c r="G17" i="6"/>
  <c r="J17" i="6" s="1"/>
  <c r="G16" i="6"/>
  <c r="J16" i="6" s="1"/>
  <c r="J5" i="3"/>
  <c r="J4" i="3"/>
  <c r="J141" i="1"/>
  <c r="Q21" i="1"/>
  <c r="M20" i="1"/>
  <c r="Q16" i="1"/>
  <c r="M15" i="1"/>
  <c r="M17" i="6" l="1"/>
  <c r="Q17" i="6" s="1"/>
  <c r="K18" i="19"/>
  <c r="N51" i="19" s="1"/>
  <c r="H21" i="21"/>
  <c r="K18" i="13"/>
  <c r="H21" i="15"/>
  <c r="N52" i="13"/>
  <c r="P13" i="13"/>
  <c r="R13" i="13" s="1"/>
  <c r="N51" i="13"/>
  <c r="Z21" i="7"/>
  <c r="Y35" i="7"/>
  <c r="AA35" i="7" s="1"/>
  <c r="AC35" i="7" s="1"/>
  <c r="Y99" i="7"/>
  <c r="AA99" i="7" s="1"/>
  <c r="AC99" i="7" s="1"/>
  <c r="Y67" i="7"/>
  <c r="AA67" i="7" s="1"/>
  <c r="AC67" i="7" s="1"/>
  <c r="Z117" i="7"/>
  <c r="Y92" i="7"/>
  <c r="AA92" i="7" s="1"/>
  <c r="AC92" i="7" s="1"/>
  <c r="Z85" i="7"/>
  <c r="Y60" i="7"/>
  <c r="AA60" i="7" s="1"/>
  <c r="AC60" i="7" s="1"/>
  <c r="Z53" i="7"/>
  <c r="Z46" i="7"/>
  <c r="Z110" i="7"/>
  <c r="Z78" i="7"/>
  <c r="Y115" i="7"/>
  <c r="AA115" i="7" s="1"/>
  <c r="AC115" i="7" s="1"/>
  <c r="Y83" i="7"/>
  <c r="AA83" i="7" s="1"/>
  <c r="AC83" i="7" s="1"/>
  <c r="Y44" i="7"/>
  <c r="AA44" i="7" s="1"/>
  <c r="AC44" i="7" s="1"/>
  <c r="Z37" i="7"/>
  <c r="Y108" i="7"/>
  <c r="AA108" i="7" s="1"/>
  <c r="AC108" i="7" s="1"/>
  <c r="Z101" i="7"/>
  <c r="Y76" i="7"/>
  <c r="AA76" i="7" s="1"/>
  <c r="AC76" i="7" s="1"/>
  <c r="Z69" i="7"/>
  <c r="Z30" i="7"/>
  <c r="Z94" i="7"/>
  <c r="Z62" i="7"/>
  <c r="Y51" i="7"/>
  <c r="AA51" i="7" s="1"/>
  <c r="AC51" i="7" s="1"/>
  <c r="Z112" i="7"/>
  <c r="Z103" i="7"/>
  <c r="Z96" i="7"/>
  <c r="Z87" i="7"/>
  <c r="Z80" i="7"/>
  <c r="Z71" i="7"/>
  <c r="Z64" i="7"/>
  <c r="Z55" i="7"/>
  <c r="Z48" i="7"/>
  <c r="Z39" i="7"/>
  <c r="Z32" i="7"/>
  <c r="Z23" i="7"/>
  <c r="Z114" i="7"/>
  <c r="Z105" i="7"/>
  <c r="Z98" i="7"/>
  <c r="Z89" i="7"/>
  <c r="Z82" i="7"/>
  <c r="Z73" i="7"/>
  <c r="Z66" i="7"/>
  <c r="Z57" i="7"/>
  <c r="Z50" i="7"/>
  <c r="Z41" i="7"/>
  <c r="Z34" i="7"/>
  <c r="Z25" i="7"/>
  <c r="Z116" i="7"/>
  <c r="Z107" i="7"/>
  <c r="Z100" i="7"/>
  <c r="Z91" i="7"/>
  <c r="Z84" i="7"/>
  <c r="Z75" i="7"/>
  <c r="Z68" i="7"/>
  <c r="Z59" i="7"/>
  <c r="Z52" i="7"/>
  <c r="Z43" i="7"/>
  <c r="Z36" i="7"/>
  <c r="Z27" i="7"/>
  <c r="Z20" i="7"/>
  <c r="Z109" i="7"/>
  <c r="Z102" i="7"/>
  <c r="Z93" i="7"/>
  <c r="Z86" i="7"/>
  <c r="Z77" i="7"/>
  <c r="Z70" i="7"/>
  <c r="Z61" i="7"/>
  <c r="Z54" i="7"/>
  <c r="Z45" i="7"/>
  <c r="Z38" i="7"/>
  <c r="Z29" i="7"/>
  <c r="Z22" i="7"/>
  <c r="Z111" i="7"/>
  <c r="Z104" i="7"/>
  <c r="Z95" i="7"/>
  <c r="Z88" i="7"/>
  <c r="Z79" i="7"/>
  <c r="Z72" i="7"/>
  <c r="Z63" i="7"/>
  <c r="Z56" i="7"/>
  <c r="Z47" i="7"/>
  <c r="Z40" i="7"/>
  <c r="Z31" i="7"/>
  <c r="Z24" i="7"/>
  <c r="Z113" i="7"/>
  <c r="Z106" i="7"/>
  <c r="Z97" i="7"/>
  <c r="Z90" i="7"/>
  <c r="Z81" i="7"/>
  <c r="Z74" i="7"/>
  <c r="Z65" i="7"/>
  <c r="Z58" i="7"/>
  <c r="Z49" i="7"/>
  <c r="Z42" i="7"/>
  <c r="Z33" i="7"/>
  <c r="Z26" i="7"/>
  <c r="Y28" i="7"/>
  <c r="AA28" i="7" s="1"/>
  <c r="AC28" i="7" s="1"/>
  <c r="W58" i="7"/>
  <c r="AD58" i="7"/>
  <c r="W114" i="7"/>
  <c r="AD114" i="7"/>
  <c r="W86" i="7"/>
  <c r="AD86" i="7"/>
  <c r="W82" i="7"/>
  <c r="AD82" i="7"/>
  <c r="W54" i="7"/>
  <c r="AD54" i="7"/>
  <c r="W50" i="7"/>
  <c r="AD50" i="7"/>
  <c r="W22" i="7"/>
  <c r="AD22" i="7"/>
  <c r="W26" i="7"/>
  <c r="AD26" i="7"/>
  <c r="W90" i="7"/>
  <c r="AD90" i="7"/>
  <c r="W106" i="7"/>
  <c r="AD106" i="7"/>
  <c r="W74" i="7"/>
  <c r="AD74" i="7"/>
  <c r="W42" i="7"/>
  <c r="AD42" i="7"/>
  <c r="W102" i="7"/>
  <c r="AD102" i="7"/>
  <c r="W98" i="7"/>
  <c r="AD98" i="7"/>
  <c r="W70" i="7"/>
  <c r="AD70" i="7"/>
  <c r="W66" i="7"/>
  <c r="AD66" i="7"/>
  <c r="W38" i="7"/>
  <c r="AD38" i="7"/>
  <c r="W34" i="7"/>
  <c r="AD34" i="7"/>
  <c r="AD116" i="7"/>
  <c r="AD112" i="7"/>
  <c r="AD110" i="7"/>
  <c r="AD108" i="7"/>
  <c r="AD104" i="7"/>
  <c r="AD100" i="7"/>
  <c r="AD96" i="7"/>
  <c r="AD94" i="7"/>
  <c r="AD92" i="7"/>
  <c r="AD88" i="7"/>
  <c r="AD84" i="7"/>
  <c r="AD80" i="7"/>
  <c r="AD78" i="7"/>
  <c r="AD76" i="7"/>
  <c r="AD72" i="7"/>
  <c r="AD68" i="7"/>
  <c r="AD64" i="7"/>
  <c r="AD62" i="7"/>
  <c r="AD60" i="7"/>
  <c r="AD56" i="7"/>
  <c r="AD52" i="7"/>
  <c r="AD48" i="7"/>
  <c r="AD46" i="7"/>
  <c r="AD44" i="7"/>
  <c r="AD40" i="7"/>
  <c r="AD36" i="7"/>
  <c r="AD32" i="7"/>
  <c r="AD30" i="7"/>
  <c r="AD28" i="7"/>
  <c r="AD24" i="7"/>
  <c r="AD20" i="7"/>
  <c r="AD115" i="7"/>
  <c r="AD111" i="7"/>
  <c r="AD107" i="7"/>
  <c r="AD103" i="7"/>
  <c r="AD99" i="7"/>
  <c r="AD95" i="7"/>
  <c r="AD91" i="7"/>
  <c r="AD87" i="7"/>
  <c r="AD83" i="7"/>
  <c r="AD79" i="7"/>
  <c r="AD75" i="7"/>
  <c r="AD71" i="7"/>
  <c r="AD67" i="7"/>
  <c r="AD63" i="7"/>
  <c r="AD59" i="7"/>
  <c r="AD55" i="7"/>
  <c r="AD51" i="7"/>
  <c r="AD47" i="7"/>
  <c r="AD43" i="7"/>
  <c r="AD39" i="7"/>
  <c r="AD35" i="7"/>
  <c r="AD31" i="7"/>
  <c r="AD27" i="7"/>
  <c r="AD23" i="7"/>
  <c r="AD117" i="7"/>
  <c r="AD113" i="7"/>
  <c r="AD109" i="7"/>
  <c r="AD105" i="7"/>
  <c r="AD101" i="7"/>
  <c r="AD97" i="7"/>
  <c r="AD93" i="7"/>
  <c r="AD89" i="7"/>
  <c r="AD85" i="7"/>
  <c r="AD81" i="7"/>
  <c r="AD77" i="7"/>
  <c r="AD73" i="7"/>
  <c r="AD69" i="7"/>
  <c r="AD65" i="7"/>
  <c r="AD61" i="7"/>
  <c r="AD57" i="7"/>
  <c r="AD53" i="7"/>
  <c r="AD49" i="7"/>
  <c r="AD45" i="7"/>
  <c r="AD41" i="7"/>
  <c r="AD37" i="7"/>
  <c r="AD33" i="7"/>
  <c r="AD29" i="7"/>
  <c r="AD25" i="7"/>
  <c r="AD21" i="7"/>
  <c r="AD19" i="7"/>
  <c r="Z19" i="7"/>
  <c r="Z18" i="7"/>
  <c r="AD18" i="7"/>
  <c r="M19" i="6"/>
  <c r="Q19" i="6" s="1"/>
  <c r="M21" i="6"/>
  <c r="Q21" i="6" s="1"/>
  <c r="M115" i="6"/>
  <c r="Q115" i="6" s="1"/>
  <c r="M16" i="6"/>
  <c r="Q16" i="6" s="1"/>
  <c r="M18" i="6"/>
  <c r="Q18" i="6" s="1"/>
  <c r="M20" i="6"/>
  <c r="Q20" i="6" s="1"/>
  <c r="M22" i="6"/>
  <c r="Q22" i="6" s="1"/>
  <c r="M24" i="6"/>
  <c r="Q24" i="6" s="1"/>
  <c r="M26" i="6"/>
  <c r="Q26" i="6" s="1"/>
  <c r="M28" i="6"/>
  <c r="Q28" i="6" s="1"/>
  <c r="M30" i="6"/>
  <c r="Q30" i="6" s="1"/>
  <c r="M32" i="6"/>
  <c r="Q32" i="6" s="1"/>
  <c r="M34" i="6"/>
  <c r="Q34" i="6" s="1"/>
  <c r="M36" i="6"/>
  <c r="Q36" i="6" s="1"/>
  <c r="M38" i="6"/>
  <c r="Q38" i="6" s="1"/>
  <c r="M40" i="6"/>
  <c r="Q40" i="6" s="1"/>
  <c r="M42" i="6"/>
  <c r="Q42" i="6" s="1"/>
  <c r="M44" i="6"/>
  <c r="Q44" i="6" s="1"/>
  <c r="M46" i="6"/>
  <c r="Q46" i="6" s="1"/>
  <c r="M48" i="6"/>
  <c r="Q48" i="6" s="1"/>
  <c r="M50" i="6"/>
  <c r="Q50" i="6" s="1"/>
  <c r="M52" i="6"/>
  <c r="Q52" i="6" s="1"/>
  <c r="M54" i="6"/>
  <c r="Q54" i="6" s="1"/>
  <c r="M56" i="6"/>
  <c r="Q56" i="6" s="1"/>
  <c r="M58" i="6"/>
  <c r="Q58" i="6" s="1"/>
  <c r="M60" i="6"/>
  <c r="Q60" i="6" s="1"/>
  <c r="M62" i="6"/>
  <c r="Q62" i="6" s="1"/>
  <c r="M64" i="6"/>
  <c r="Q64" i="6" s="1"/>
  <c r="M66" i="6"/>
  <c r="Q66" i="6" s="1"/>
  <c r="M68" i="6"/>
  <c r="Q68" i="6" s="1"/>
  <c r="M70" i="6"/>
  <c r="Q70" i="6" s="1"/>
  <c r="M72" i="6"/>
  <c r="Q72" i="6" s="1"/>
  <c r="M74" i="6"/>
  <c r="Q74" i="6" s="1"/>
  <c r="M76" i="6"/>
  <c r="Q76" i="6" s="1"/>
  <c r="M78" i="6"/>
  <c r="Q78" i="6" s="1"/>
  <c r="M80" i="6"/>
  <c r="Q80" i="6" s="1"/>
  <c r="M82" i="6"/>
  <c r="Q82" i="6" s="1"/>
  <c r="M84" i="6"/>
  <c r="Q84" i="6" s="1"/>
  <c r="M86" i="6"/>
  <c r="Q86" i="6" s="1"/>
  <c r="M88" i="6"/>
  <c r="Q88" i="6" s="1"/>
  <c r="M90" i="6"/>
  <c r="Q90" i="6" s="1"/>
  <c r="M92" i="6"/>
  <c r="Q92" i="6" s="1"/>
  <c r="M94" i="6"/>
  <c r="Q94" i="6" s="1"/>
  <c r="M96" i="6"/>
  <c r="Q96" i="6" s="1"/>
  <c r="M98" i="6"/>
  <c r="Q98" i="6" s="1"/>
  <c r="M100" i="6"/>
  <c r="Q100" i="6" s="1"/>
  <c r="M102" i="6"/>
  <c r="Q102" i="6" s="1"/>
  <c r="M104" i="6"/>
  <c r="Q104" i="6" s="1"/>
  <c r="M106" i="6"/>
  <c r="Q106" i="6" s="1"/>
  <c r="M108" i="6"/>
  <c r="Q108" i="6" s="1"/>
  <c r="M110" i="6"/>
  <c r="Q110" i="6" s="1"/>
  <c r="M112" i="6"/>
  <c r="Q112" i="6" s="1"/>
  <c r="M114" i="6"/>
  <c r="Q114" i="6" s="1"/>
  <c r="M23" i="6"/>
  <c r="Q23" i="6" s="1"/>
  <c r="M25" i="6"/>
  <c r="Q25" i="6" s="1"/>
  <c r="M27" i="6"/>
  <c r="Q27" i="6" s="1"/>
  <c r="M29" i="6"/>
  <c r="Q29" i="6" s="1"/>
  <c r="M31" i="6"/>
  <c r="Q31" i="6" s="1"/>
  <c r="M33" i="6"/>
  <c r="Q33" i="6" s="1"/>
  <c r="M35" i="6"/>
  <c r="Q35" i="6" s="1"/>
  <c r="M37" i="6"/>
  <c r="Q37" i="6" s="1"/>
  <c r="M39" i="6"/>
  <c r="Q39" i="6" s="1"/>
  <c r="M41" i="6"/>
  <c r="Q41" i="6" s="1"/>
  <c r="M43" i="6"/>
  <c r="Q43" i="6" s="1"/>
  <c r="M45" i="6"/>
  <c r="Q45" i="6" s="1"/>
  <c r="M47" i="6"/>
  <c r="Q47" i="6" s="1"/>
  <c r="M49" i="6"/>
  <c r="Q49" i="6" s="1"/>
  <c r="M51" i="6"/>
  <c r="Q51" i="6" s="1"/>
  <c r="M53" i="6"/>
  <c r="Q53" i="6" s="1"/>
  <c r="M55" i="6"/>
  <c r="Q55" i="6" s="1"/>
  <c r="M57" i="6"/>
  <c r="Q57" i="6" s="1"/>
  <c r="M59" i="6"/>
  <c r="Q59" i="6" s="1"/>
  <c r="M61" i="6"/>
  <c r="Q61" i="6" s="1"/>
  <c r="M63" i="6"/>
  <c r="Q63" i="6" s="1"/>
  <c r="M65" i="6"/>
  <c r="Q65" i="6" s="1"/>
  <c r="M67" i="6"/>
  <c r="Q67" i="6" s="1"/>
  <c r="M69" i="6"/>
  <c r="Q69" i="6" s="1"/>
  <c r="M71" i="6"/>
  <c r="Q71" i="6" s="1"/>
  <c r="M73" i="6"/>
  <c r="Q73" i="6" s="1"/>
  <c r="M75" i="6"/>
  <c r="Q75" i="6" s="1"/>
  <c r="M77" i="6"/>
  <c r="Q77" i="6" s="1"/>
  <c r="M79" i="6"/>
  <c r="Q79" i="6" s="1"/>
  <c r="M81" i="6"/>
  <c r="Q81" i="6" s="1"/>
  <c r="M83" i="6"/>
  <c r="Q83" i="6" s="1"/>
  <c r="M85" i="6"/>
  <c r="Q85" i="6" s="1"/>
  <c r="M87" i="6"/>
  <c r="Q87" i="6" s="1"/>
  <c r="M89" i="6"/>
  <c r="Q89" i="6" s="1"/>
  <c r="M91" i="6"/>
  <c r="Q91" i="6" s="1"/>
  <c r="M93" i="6"/>
  <c r="Q93" i="6" s="1"/>
  <c r="M95" i="6"/>
  <c r="Q95" i="6" s="1"/>
  <c r="M97" i="6"/>
  <c r="Q97" i="6" s="1"/>
  <c r="M99" i="6"/>
  <c r="Q99" i="6" s="1"/>
  <c r="M101" i="6"/>
  <c r="Q101" i="6" s="1"/>
  <c r="M103" i="6"/>
  <c r="Q103" i="6" s="1"/>
  <c r="M105" i="6"/>
  <c r="Q105" i="6" s="1"/>
  <c r="M107" i="6"/>
  <c r="Q107" i="6" s="1"/>
  <c r="M109" i="6"/>
  <c r="Q109" i="6" s="1"/>
  <c r="M111" i="6"/>
  <c r="Q111" i="6" s="1"/>
  <c r="M113" i="6"/>
  <c r="Q113" i="6" s="1"/>
  <c r="AE74" i="7" l="1"/>
  <c r="K17" i="19"/>
  <c r="AE21" i="7"/>
  <c r="AE40" i="7"/>
  <c r="AE70" i="7"/>
  <c r="AE81" i="7"/>
  <c r="AE47" i="7"/>
  <c r="AE111" i="7"/>
  <c r="AE77" i="7"/>
  <c r="AE43" i="7"/>
  <c r="AE107" i="7"/>
  <c r="AE36" i="7"/>
  <c r="AE100" i="7"/>
  <c r="AE96" i="7"/>
  <c r="AE46" i="7"/>
  <c r="AE19" i="7"/>
  <c r="AE115" i="7"/>
  <c r="AE101" i="7"/>
  <c r="AE99" i="7"/>
  <c r="AE88" i="7"/>
  <c r="AE20" i="7"/>
  <c r="AE61" i="7"/>
  <c r="AE27" i="7"/>
  <c r="AE91" i="7"/>
  <c r="AE57" i="7"/>
  <c r="AE23" i="7"/>
  <c r="AE87" i="7"/>
  <c r="AE69" i="7"/>
  <c r="AE78" i="7"/>
  <c r="AE18" i="7"/>
  <c r="AE31" i="7"/>
  <c r="AE65" i="7"/>
  <c r="AE95" i="7"/>
  <c r="AE104" i="7"/>
  <c r="AE66" i="7"/>
  <c r="AE32" i="7"/>
  <c r="AE110" i="7"/>
  <c r="AE73" i="7"/>
  <c r="AE39" i="7"/>
  <c r="AE103" i="7"/>
  <c r="AE28" i="7"/>
  <c r="AE26" i="7"/>
  <c r="AE90" i="7"/>
  <c r="AE56" i="7"/>
  <c r="AE22" i="7"/>
  <c r="AE86" i="7"/>
  <c r="AE52" i="7"/>
  <c r="AE116" i="7"/>
  <c r="AE82" i="7"/>
  <c r="AE48" i="7"/>
  <c r="AE112" i="7"/>
  <c r="AE53" i="7"/>
  <c r="AE44" i="7"/>
  <c r="AE33" i="7"/>
  <c r="AE97" i="7"/>
  <c r="AE63" i="7"/>
  <c r="AE29" i="7"/>
  <c r="AE93" i="7"/>
  <c r="AE59" i="7"/>
  <c r="AE25" i="7"/>
  <c r="AE89" i="7"/>
  <c r="AE55" i="7"/>
  <c r="AE37" i="7"/>
  <c r="AE35" i="7"/>
  <c r="AE60" i="7"/>
  <c r="AE42" i="7"/>
  <c r="AE106" i="7"/>
  <c r="AE72" i="7"/>
  <c r="AE38" i="7"/>
  <c r="AE102" i="7"/>
  <c r="AE68" i="7"/>
  <c r="AE34" i="7"/>
  <c r="AE98" i="7"/>
  <c r="AE64" i="7"/>
  <c r="AE62" i="7"/>
  <c r="AE85" i="7"/>
  <c r="AE51" i="7"/>
  <c r="AE76" i="7"/>
  <c r="AE49" i="7"/>
  <c r="AE113" i="7"/>
  <c r="AE79" i="7"/>
  <c r="AE45" i="7"/>
  <c r="AE109" i="7"/>
  <c r="AE75" i="7"/>
  <c r="AE41" i="7"/>
  <c r="AE105" i="7"/>
  <c r="AE71" i="7"/>
  <c r="AE94" i="7"/>
  <c r="AE67" i="7"/>
  <c r="AE92" i="7"/>
  <c r="AE58" i="7"/>
  <c r="AE24" i="7"/>
  <c r="AE54" i="7"/>
  <c r="AE84" i="7"/>
  <c r="AE50" i="7"/>
  <c r="AE114" i="7"/>
  <c r="AE80" i="7"/>
  <c r="AE30" i="7"/>
  <c r="AE117" i="7"/>
  <c r="AE83" i="7"/>
  <c r="AE108" i="7"/>
  <c r="AJ17" i="7" l="1"/>
  <c r="H22" i="21" s="1"/>
  <c r="H25" i="21" s="1"/>
  <c r="H32" i="21" l="1"/>
  <c r="H27" i="21"/>
  <c r="H30" i="21" s="1"/>
  <c r="H22" i="15"/>
  <c r="H25" i="15" s="1"/>
  <c r="K19" i="19"/>
  <c r="K20" i="19" s="1"/>
  <c r="K19" i="13"/>
  <c r="K20" i="13" s="1"/>
  <c r="K31" i="13" s="1"/>
  <c r="H27" i="15" l="1"/>
  <c r="H30" i="15" s="1"/>
  <c r="H32" i="15"/>
  <c r="H56" i="19"/>
  <c r="K31" i="19"/>
  <c r="K33" i="13"/>
  <c r="V22" i="13" s="1"/>
  <c r="V37" i="13" s="1"/>
  <c r="K33" i="19" l="1"/>
  <c r="K37" i="19" s="1"/>
  <c r="V19" i="19"/>
  <c r="V28" i="19" s="1"/>
  <c r="AD19" i="19"/>
  <c r="AD28" i="19" s="1"/>
  <c r="AD44" i="19" s="1"/>
  <c r="AD47" i="19" s="1"/>
  <c r="AL19" i="19"/>
  <c r="AL28" i="19" s="1"/>
  <c r="AL44" i="19" s="1"/>
  <c r="AL47" i="19" s="1"/>
  <c r="AT19" i="19"/>
  <c r="AT28" i="19" s="1"/>
  <c r="AT44" i="19" s="1"/>
  <c r="AT47" i="19" s="1"/>
  <c r="BB19" i="19"/>
  <c r="BB28" i="19" s="1"/>
  <c r="BB44" i="19" s="1"/>
  <c r="BB47" i="19" s="1"/>
  <c r="BJ19" i="19"/>
  <c r="BJ28" i="19" s="1"/>
  <c r="BJ44" i="19" s="1"/>
  <c r="BJ47" i="19" s="1"/>
  <c r="BR19" i="19"/>
  <c r="BR28" i="19" s="1"/>
  <c r="BR44" i="19" s="1"/>
  <c r="BR47" i="19" s="1"/>
  <c r="BZ19" i="19"/>
  <c r="BZ28" i="19" s="1"/>
  <c r="BZ44" i="19" s="1"/>
  <c r="BZ47" i="19" s="1"/>
  <c r="CH19" i="19"/>
  <c r="CH28" i="19" s="1"/>
  <c r="CH44" i="19" s="1"/>
  <c r="CH47" i="19" s="1"/>
  <c r="W19" i="19"/>
  <c r="W28" i="19" s="1"/>
  <c r="W44" i="19" s="1"/>
  <c r="AE19" i="19"/>
  <c r="AE28" i="19" s="1"/>
  <c r="AE44" i="19" s="1"/>
  <c r="AM19" i="19"/>
  <c r="AM28" i="19" s="1"/>
  <c r="AM44" i="19" s="1"/>
  <c r="AM47" i="19" s="1"/>
  <c r="AU19" i="19"/>
  <c r="AU28" i="19" s="1"/>
  <c r="AU44" i="19" s="1"/>
  <c r="AU47" i="19" s="1"/>
  <c r="BC19" i="19"/>
  <c r="BC28" i="19" s="1"/>
  <c r="BC44" i="19" s="1"/>
  <c r="BC47" i="19" s="1"/>
  <c r="BK19" i="19"/>
  <c r="BK28" i="19" s="1"/>
  <c r="BK44" i="19" s="1"/>
  <c r="BK47" i="19" s="1"/>
  <c r="BS19" i="19"/>
  <c r="BS28" i="19" s="1"/>
  <c r="BS44" i="19" s="1"/>
  <c r="BS47" i="19" s="1"/>
  <c r="CI19" i="19"/>
  <c r="CI28" i="19" s="1"/>
  <c r="CI44" i="19" s="1"/>
  <c r="CI47" i="19" s="1"/>
  <c r="CA19" i="19"/>
  <c r="CA28" i="19" s="1"/>
  <c r="CA44" i="19" s="1"/>
  <c r="CA47" i="19" s="1"/>
  <c r="X19" i="19"/>
  <c r="X28" i="19" s="1"/>
  <c r="X44" i="19" s="1"/>
  <c r="AF19" i="19"/>
  <c r="AF28" i="19" s="1"/>
  <c r="AF44" i="19" s="1"/>
  <c r="AF47" i="19" s="1"/>
  <c r="AN19" i="19"/>
  <c r="AN28" i="19" s="1"/>
  <c r="AN44" i="19" s="1"/>
  <c r="AN47" i="19" s="1"/>
  <c r="AV19" i="19"/>
  <c r="AV28" i="19" s="1"/>
  <c r="AV44" i="19" s="1"/>
  <c r="AV47" i="19" s="1"/>
  <c r="BD19" i="19"/>
  <c r="BD28" i="19" s="1"/>
  <c r="BD44" i="19" s="1"/>
  <c r="BD47" i="19" s="1"/>
  <c r="BL19" i="19"/>
  <c r="BL28" i="19" s="1"/>
  <c r="BL44" i="19" s="1"/>
  <c r="BL47" i="19" s="1"/>
  <c r="BT19" i="19"/>
  <c r="BT28" i="19" s="1"/>
  <c r="BT44" i="19" s="1"/>
  <c r="BT47" i="19" s="1"/>
  <c r="CB19" i="19"/>
  <c r="CB28" i="19" s="1"/>
  <c r="CB44" i="19" s="1"/>
  <c r="CB47" i="19" s="1"/>
  <c r="CJ19" i="19"/>
  <c r="CJ28" i="19" s="1"/>
  <c r="CJ44" i="19" s="1"/>
  <c r="CJ47" i="19" s="1"/>
  <c r="AQ19" i="19"/>
  <c r="AQ28" i="19" s="1"/>
  <c r="AQ44" i="19" s="1"/>
  <c r="AQ47" i="19" s="1"/>
  <c r="BG19" i="19"/>
  <c r="BG28" i="19" s="1"/>
  <c r="BG44" i="19" s="1"/>
  <c r="BG47" i="19" s="1"/>
  <c r="BO19" i="19"/>
  <c r="BO28" i="19" s="1"/>
  <c r="BO44" i="19" s="1"/>
  <c r="BO47" i="19" s="1"/>
  <c r="CE19" i="19"/>
  <c r="CE28" i="19" s="1"/>
  <c r="CE44" i="19" s="1"/>
  <c r="CE47" i="19" s="1"/>
  <c r="Y19" i="19"/>
  <c r="Y28" i="19" s="1"/>
  <c r="Y29" i="19" s="1"/>
  <c r="Y45" i="19" s="1"/>
  <c r="AG19" i="19"/>
  <c r="AG28" i="19" s="1"/>
  <c r="AG44" i="19" s="1"/>
  <c r="AG47" i="19" s="1"/>
  <c r="AO19" i="19"/>
  <c r="AO28" i="19" s="1"/>
  <c r="AO44" i="19" s="1"/>
  <c r="AO47" i="19" s="1"/>
  <c r="AW19" i="19"/>
  <c r="AW28" i="19" s="1"/>
  <c r="AW44" i="19" s="1"/>
  <c r="AW47" i="19" s="1"/>
  <c r="BE19" i="19"/>
  <c r="BE28" i="19" s="1"/>
  <c r="BE44" i="19" s="1"/>
  <c r="BE47" i="19" s="1"/>
  <c r="BM19" i="19"/>
  <c r="BM28" i="19" s="1"/>
  <c r="BM44" i="19" s="1"/>
  <c r="BM47" i="19" s="1"/>
  <c r="BU19" i="19"/>
  <c r="BU28" i="19" s="1"/>
  <c r="BU44" i="19" s="1"/>
  <c r="BU47" i="19" s="1"/>
  <c r="CC19" i="19"/>
  <c r="CC28" i="19" s="1"/>
  <c r="CC44" i="19" s="1"/>
  <c r="CC47" i="19" s="1"/>
  <c r="CK19" i="19"/>
  <c r="CK28" i="19" s="1"/>
  <c r="CK44" i="19" s="1"/>
  <c r="CK47" i="19" s="1"/>
  <c r="AY19" i="19"/>
  <c r="AY28" i="19" s="1"/>
  <c r="AY44" i="19" s="1"/>
  <c r="AY47" i="19" s="1"/>
  <c r="Z19" i="19"/>
  <c r="Z28" i="19" s="1"/>
  <c r="Z44" i="19" s="1"/>
  <c r="Z47" i="19" s="1"/>
  <c r="AH19" i="19"/>
  <c r="AH28" i="19" s="1"/>
  <c r="AH44" i="19" s="1"/>
  <c r="AH47" i="19" s="1"/>
  <c r="AP19" i="19"/>
  <c r="AP28" i="19" s="1"/>
  <c r="AP44" i="19" s="1"/>
  <c r="AP47" i="19" s="1"/>
  <c r="AX19" i="19"/>
  <c r="AX28" i="19" s="1"/>
  <c r="AX44" i="19" s="1"/>
  <c r="AX47" i="19" s="1"/>
  <c r="BF19" i="19"/>
  <c r="BF28" i="19" s="1"/>
  <c r="BF44" i="19" s="1"/>
  <c r="BF47" i="19" s="1"/>
  <c r="BN19" i="19"/>
  <c r="BN28" i="19" s="1"/>
  <c r="BN44" i="19" s="1"/>
  <c r="BN47" i="19" s="1"/>
  <c r="BV19" i="19"/>
  <c r="BV28" i="19" s="1"/>
  <c r="BV44" i="19" s="1"/>
  <c r="BV47" i="19" s="1"/>
  <c r="CD19" i="19"/>
  <c r="CD28" i="19" s="1"/>
  <c r="CD44" i="19" s="1"/>
  <c r="CD47" i="19" s="1"/>
  <c r="CL19" i="19"/>
  <c r="CL28" i="19" s="1"/>
  <c r="CL44" i="19" s="1"/>
  <c r="CL47" i="19" s="1"/>
  <c r="AI19" i="19"/>
  <c r="AI28" i="19" s="1"/>
  <c r="AI44" i="19" s="1"/>
  <c r="AI47" i="19" s="1"/>
  <c r="BW19" i="19"/>
  <c r="BW28" i="19" s="1"/>
  <c r="BW44" i="19" s="1"/>
  <c r="BW47" i="19" s="1"/>
  <c r="CM19" i="19"/>
  <c r="CM28" i="19" s="1"/>
  <c r="CM44" i="19" s="1"/>
  <c r="CM47" i="19" s="1"/>
  <c r="AA19" i="19"/>
  <c r="AA28" i="19" s="1"/>
  <c r="AA44" i="19" s="1"/>
  <c r="AA47" i="19" s="1"/>
  <c r="AB19" i="19"/>
  <c r="AB28" i="19" s="1"/>
  <c r="AB44" i="19" s="1"/>
  <c r="AB47" i="19" s="1"/>
  <c r="AJ19" i="19"/>
  <c r="AJ28" i="19" s="1"/>
  <c r="AJ44" i="19" s="1"/>
  <c r="AJ47" i="19" s="1"/>
  <c r="AR19" i="19"/>
  <c r="AR28" i="19" s="1"/>
  <c r="AR44" i="19" s="1"/>
  <c r="AR47" i="19" s="1"/>
  <c r="AZ19" i="19"/>
  <c r="AZ28" i="19" s="1"/>
  <c r="AZ44" i="19" s="1"/>
  <c r="AZ47" i="19" s="1"/>
  <c r="BH19" i="19"/>
  <c r="BH28" i="19" s="1"/>
  <c r="BH44" i="19" s="1"/>
  <c r="BH47" i="19" s="1"/>
  <c r="BP19" i="19"/>
  <c r="BP28" i="19" s="1"/>
  <c r="BP44" i="19" s="1"/>
  <c r="BP47" i="19" s="1"/>
  <c r="BX19" i="19"/>
  <c r="BX28" i="19" s="1"/>
  <c r="BX44" i="19" s="1"/>
  <c r="BX47" i="19" s="1"/>
  <c r="CF19" i="19"/>
  <c r="CF28" i="19" s="1"/>
  <c r="CF44" i="19" s="1"/>
  <c r="CF47" i="19" s="1"/>
  <c r="AC19" i="19"/>
  <c r="AC28" i="19" s="1"/>
  <c r="AC44" i="19" s="1"/>
  <c r="AC47" i="19" s="1"/>
  <c r="AK19" i="19"/>
  <c r="AK28" i="19" s="1"/>
  <c r="AK44" i="19" s="1"/>
  <c r="AK47" i="19" s="1"/>
  <c r="AS19" i="19"/>
  <c r="AS28" i="19" s="1"/>
  <c r="AS44" i="19" s="1"/>
  <c r="AS47" i="19" s="1"/>
  <c r="BA19" i="19"/>
  <c r="BA28" i="19" s="1"/>
  <c r="BA44" i="19" s="1"/>
  <c r="BA47" i="19" s="1"/>
  <c r="BI19" i="19"/>
  <c r="BI28" i="19" s="1"/>
  <c r="BI44" i="19" s="1"/>
  <c r="BI47" i="19" s="1"/>
  <c r="BQ19" i="19"/>
  <c r="BQ28" i="19" s="1"/>
  <c r="BQ44" i="19" s="1"/>
  <c r="BQ47" i="19" s="1"/>
  <c r="BY19" i="19"/>
  <c r="BY28" i="19" s="1"/>
  <c r="BY44" i="19" s="1"/>
  <c r="BY47" i="19" s="1"/>
  <c r="CG19" i="19"/>
  <c r="CG28" i="19" s="1"/>
  <c r="CG44" i="19" s="1"/>
  <c r="CG47" i="19" s="1"/>
  <c r="N52" i="19"/>
  <c r="AE47" i="19"/>
  <c r="CI22" i="13"/>
  <c r="CI37" i="13" s="1"/>
  <c r="CA22" i="13"/>
  <c r="CA37" i="13" s="1"/>
  <c r="BS22" i="13"/>
  <c r="BS37" i="13" s="1"/>
  <c r="BK22" i="13"/>
  <c r="BK37" i="13" s="1"/>
  <c r="BC22" i="13"/>
  <c r="BC37" i="13" s="1"/>
  <c r="AU22" i="13"/>
  <c r="AU37" i="13" s="1"/>
  <c r="AM22" i="13"/>
  <c r="AM37" i="13" s="1"/>
  <c r="AE22" i="13"/>
  <c r="AE37" i="13" s="1"/>
  <c r="W22" i="13"/>
  <c r="W37" i="13" s="1"/>
  <c r="CL22" i="13"/>
  <c r="CL37" i="13" s="1"/>
  <c r="BV22" i="13"/>
  <c r="BV37" i="13" s="1"/>
  <c r="BF22" i="13"/>
  <c r="BF37" i="13" s="1"/>
  <c r="AH22" i="13"/>
  <c r="AH37" i="13" s="1"/>
  <c r="Z22" i="13"/>
  <c r="Z37" i="13" s="1"/>
  <c r="CJ22" i="13"/>
  <c r="CJ37" i="13" s="1"/>
  <c r="CH22" i="13"/>
  <c r="CH37" i="13" s="1"/>
  <c r="BZ22" i="13"/>
  <c r="BZ37" i="13" s="1"/>
  <c r="BR22" i="13"/>
  <c r="BR37" i="13" s="1"/>
  <c r="BJ22" i="13"/>
  <c r="BJ37" i="13" s="1"/>
  <c r="BB22" i="13"/>
  <c r="BB37" i="13" s="1"/>
  <c r="AT22" i="13"/>
  <c r="AT37" i="13" s="1"/>
  <c r="AL22" i="13"/>
  <c r="AL37" i="13" s="1"/>
  <c r="AD22" i="13"/>
  <c r="AD37" i="13" s="1"/>
  <c r="BD22" i="13"/>
  <c r="BD37" i="13" s="1"/>
  <c r="CG22" i="13"/>
  <c r="CG37" i="13" s="1"/>
  <c r="BY22" i="13"/>
  <c r="BY37" i="13" s="1"/>
  <c r="BQ22" i="13"/>
  <c r="BQ37" i="13" s="1"/>
  <c r="BI22" i="13"/>
  <c r="BI37" i="13" s="1"/>
  <c r="BA22" i="13"/>
  <c r="BA37" i="13" s="1"/>
  <c r="AS22" i="13"/>
  <c r="AS37" i="13" s="1"/>
  <c r="AK22" i="13"/>
  <c r="AK37" i="13" s="1"/>
  <c r="AC22" i="13"/>
  <c r="AC37" i="13" s="1"/>
  <c r="AX22" i="13"/>
  <c r="AX37" i="13" s="1"/>
  <c r="CF22" i="13"/>
  <c r="CF37" i="13" s="1"/>
  <c r="BX22" i="13"/>
  <c r="BX37" i="13" s="1"/>
  <c r="BP22" i="13"/>
  <c r="BP37" i="13" s="1"/>
  <c r="BH22" i="13"/>
  <c r="BH37" i="13" s="1"/>
  <c r="AZ22" i="13"/>
  <c r="AZ37" i="13" s="1"/>
  <c r="AR22" i="13"/>
  <c r="AR37" i="13" s="1"/>
  <c r="AJ22" i="13"/>
  <c r="AJ37" i="13" s="1"/>
  <c r="AB22" i="13"/>
  <c r="AB37" i="13" s="1"/>
  <c r="CD22" i="13"/>
  <c r="CD37" i="13" s="1"/>
  <c r="BN22" i="13"/>
  <c r="BN37" i="13" s="1"/>
  <c r="AP22" i="13"/>
  <c r="AP37" i="13" s="1"/>
  <c r="CB22" i="13"/>
  <c r="CB37" i="13" s="1"/>
  <c r="AF22" i="13"/>
  <c r="AF37" i="13" s="1"/>
  <c r="CM22" i="13"/>
  <c r="CM37" i="13" s="1"/>
  <c r="CE22" i="13"/>
  <c r="CE37" i="13" s="1"/>
  <c r="BW22" i="13"/>
  <c r="BW37" i="13" s="1"/>
  <c r="BO22" i="13"/>
  <c r="BO37" i="13" s="1"/>
  <c r="BG22" i="13"/>
  <c r="BG37" i="13" s="1"/>
  <c r="AY22" i="13"/>
  <c r="AY37" i="13" s="1"/>
  <c r="AQ22" i="13"/>
  <c r="AQ37" i="13" s="1"/>
  <c r="AI22" i="13"/>
  <c r="AI37" i="13" s="1"/>
  <c r="AA22" i="13"/>
  <c r="AA37" i="13" s="1"/>
  <c r="CK22" i="13"/>
  <c r="CK37" i="13" s="1"/>
  <c r="CC22" i="13"/>
  <c r="CC37" i="13" s="1"/>
  <c r="BU22" i="13"/>
  <c r="BU37" i="13" s="1"/>
  <c r="BM22" i="13"/>
  <c r="BM37" i="13" s="1"/>
  <c r="BE22" i="13"/>
  <c r="BE37" i="13" s="1"/>
  <c r="AW22" i="13"/>
  <c r="AW37" i="13" s="1"/>
  <c r="AO22" i="13"/>
  <c r="AO37" i="13" s="1"/>
  <c r="AG22" i="13"/>
  <c r="AG37" i="13" s="1"/>
  <c r="Y22" i="13"/>
  <c r="Y37" i="13" s="1"/>
  <c r="BT22" i="13"/>
  <c r="BT37" i="13" s="1"/>
  <c r="BL22" i="13"/>
  <c r="BL37" i="13" s="1"/>
  <c r="AV22" i="13"/>
  <c r="AV37" i="13" s="1"/>
  <c r="AN22" i="13"/>
  <c r="AN37" i="13" s="1"/>
  <c r="X22" i="13"/>
  <c r="X37" i="13" s="1"/>
  <c r="K37" i="13"/>
  <c r="AH30" i="19" l="1"/>
  <c r="AH46" i="19" s="1"/>
  <c r="AE29" i="19"/>
  <c r="AE45" i="19" s="1"/>
  <c r="CB29" i="19"/>
  <c r="CB45" i="19" s="1"/>
  <c r="AF29" i="19"/>
  <c r="AF45" i="19" s="1"/>
  <c r="CJ29" i="19"/>
  <c r="CJ45" i="19" s="1"/>
  <c r="BO29" i="19"/>
  <c r="BO45" i="19" s="1"/>
  <c r="BQ29" i="19"/>
  <c r="BQ45" i="19" s="1"/>
  <c r="AT30" i="19"/>
  <c r="AT46" i="19" s="1"/>
  <c r="BQ30" i="19"/>
  <c r="BQ46" i="19" s="1"/>
  <c r="AM30" i="19"/>
  <c r="AM46" i="19" s="1"/>
  <c r="AQ29" i="19"/>
  <c r="AQ45" i="19" s="1"/>
  <c r="AM29" i="19"/>
  <c r="AM45" i="19" s="1"/>
  <c r="BF29" i="19"/>
  <c r="BF45" i="19" s="1"/>
  <c r="AD29" i="19"/>
  <c r="AD45" i="19" s="1"/>
  <c r="AO29" i="19"/>
  <c r="AO45" i="19" s="1"/>
  <c r="CL30" i="19"/>
  <c r="CL46" i="19" s="1"/>
  <c r="Z30" i="19"/>
  <c r="Z46" i="19" s="1"/>
  <c r="BW30" i="19"/>
  <c r="BW46" i="19" s="1"/>
  <c r="BO30" i="19"/>
  <c r="BO46" i="19" s="1"/>
  <c r="AV30" i="19"/>
  <c r="AV46" i="19" s="1"/>
  <c r="X30" i="19"/>
  <c r="X46" i="19" s="1"/>
  <c r="CK30" i="19"/>
  <c r="CK46" i="19" s="1"/>
  <c r="BU29" i="19"/>
  <c r="BU45" i="19" s="1"/>
  <c r="AA30" i="19"/>
  <c r="AA46" i="19" s="1"/>
  <c r="BS29" i="19"/>
  <c r="BS45" i="19" s="1"/>
  <c r="AA29" i="19"/>
  <c r="AA45" i="19" s="1"/>
  <c r="BC30" i="19"/>
  <c r="BC46" i="19" s="1"/>
  <c r="BP29" i="19"/>
  <c r="BP45" i="19" s="1"/>
  <c r="BW29" i="19"/>
  <c r="BW45" i="19" s="1"/>
  <c r="BE29" i="19"/>
  <c r="BE45" i="19" s="1"/>
  <c r="AT29" i="19"/>
  <c r="AT45" i="19" s="1"/>
  <c r="CH30" i="19"/>
  <c r="CH46" i="19" s="1"/>
  <c r="AP30" i="19"/>
  <c r="AP46" i="19" s="1"/>
  <c r="AF30" i="19"/>
  <c r="AF46" i="19" s="1"/>
  <c r="AQ30" i="19"/>
  <c r="AQ46" i="19" s="1"/>
  <c r="BP30" i="19"/>
  <c r="BP46" i="19" s="1"/>
  <c r="AP29" i="19"/>
  <c r="AP45" i="19" s="1"/>
  <c r="BE30" i="19"/>
  <c r="BE46" i="19" s="1"/>
  <c r="CF30" i="19"/>
  <c r="CF46" i="19" s="1"/>
  <c r="CI30" i="19"/>
  <c r="CI46" i="19" s="1"/>
  <c r="CJ30" i="19"/>
  <c r="CJ46" i="19" s="1"/>
  <c r="AI30" i="19"/>
  <c r="AI46" i="19" s="1"/>
  <c r="BH30" i="19"/>
  <c r="BH46" i="19" s="1"/>
  <c r="AL30" i="19"/>
  <c r="AL46" i="19" s="1"/>
  <c r="BS30" i="19"/>
  <c r="BS46" i="19" s="1"/>
  <c r="BL29" i="19"/>
  <c r="BL45" i="19" s="1"/>
  <c r="W29" i="19"/>
  <c r="W45" i="19" s="1"/>
  <c r="AO30" i="19"/>
  <c r="AO46" i="19" s="1"/>
  <c r="CG29" i="19"/>
  <c r="CG45" i="19" s="1"/>
  <c r="BZ30" i="19"/>
  <c r="BZ46" i="19" s="1"/>
  <c r="BL30" i="19"/>
  <c r="BL46" i="19" s="1"/>
  <c r="BF30" i="19"/>
  <c r="BF46" i="19" s="1"/>
  <c r="CA29" i="19"/>
  <c r="CA45" i="19" s="1"/>
  <c r="W30" i="19"/>
  <c r="W46" i="19" s="1"/>
  <c r="BV30" i="19"/>
  <c r="BV46" i="19" s="1"/>
  <c r="CA30" i="19"/>
  <c r="CA46" i="19" s="1"/>
  <c r="AD30" i="19"/>
  <c r="AD46" i="19" s="1"/>
  <c r="CG30" i="19"/>
  <c r="CG46" i="19" s="1"/>
  <c r="AZ29" i="19"/>
  <c r="AZ45" i="19" s="1"/>
  <c r="BU30" i="19"/>
  <c r="BU46" i="19" s="1"/>
  <c r="BA30" i="19"/>
  <c r="BA46" i="19" s="1"/>
  <c r="Z29" i="19"/>
  <c r="Z45" i="19" s="1"/>
  <c r="BJ29" i="19"/>
  <c r="BJ45" i="19" s="1"/>
  <c r="CK29" i="19"/>
  <c r="CK45" i="19" s="1"/>
  <c r="AZ30" i="19"/>
  <c r="AZ46" i="19" s="1"/>
  <c r="AV29" i="19"/>
  <c r="AV45" i="19" s="1"/>
  <c r="CL29" i="19"/>
  <c r="CL45" i="19" s="1"/>
  <c r="AJ30" i="19"/>
  <c r="AJ46" i="19" s="1"/>
  <c r="BA29" i="19"/>
  <c r="BA45" i="19" s="1"/>
  <c r="BJ30" i="19"/>
  <c r="BJ46" i="19" s="1"/>
  <c r="CB30" i="19"/>
  <c r="CB46" i="19" s="1"/>
  <c r="CF29" i="19"/>
  <c r="CF45" i="19" s="1"/>
  <c r="BC29" i="19"/>
  <c r="BC45" i="19" s="1"/>
  <c r="CD29" i="19"/>
  <c r="CD45" i="19" s="1"/>
  <c r="AH29" i="19"/>
  <c r="AH45" i="19" s="1"/>
  <c r="AI29" i="19"/>
  <c r="AI45" i="19" s="1"/>
  <c r="BZ29" i="19"/>
  <c r="BZ45" i="19" s="1"/>
  <c r="BI29" i="19"/>
  <c r="BI45" i="19" s="1"/>
  <c r="BV29" i="19"/>
  <c r="BV45" i="19" s="1"/>
  <c r="AL29" i="19"/>
  <c r="AL45" i="19" s="1"/>
  <c r="CI29" i="19"/>
  <c r="CI45" i="19" s="1"/>
  <c r="CD30" i="19"/>
  <c r="CD46" i="19" s="1"/>
  <c r="AW29" i="19"/>
  <c r="AW45" i="19" s="1"/>
  <c r="AR29" i="19"/>
  <c r="AR45" i="19" s="1"/>
  <c r="BT30" i="19"/>
  <c r="BT46" i="19" s="1"/>
  <c r="AS29" i="19"/>
  <c r="AS45" i="19" s="1"/>
  <c r="AR30" i="19"/>
  <c r="AR46" i="19" s="1"/>
  <c r="BN29" i="19"/>
  <c r="BN45" i="19" s="1"/>
  <c r="AG30" i="19"/>
  <c r="AG46" i="19" s="1"/>
  <c r="AY29" i="19"/>
  <c r="AY45" i="19" s="1"/>
  <c r="BT29" i="19"/>
  <c r="BT45" i="19" s="1"/>
  <c r="CH29" i="19"/>
  <c r="CH45" i="19" s="1"/>
  <c r="AB30" i="19"/>
  <c r="AB46" i="19" s="1"/>
  <c r="AW30" i="19"/>
  <c r="AW46" i="19" s="1"/>
  <c r="X29" i="19"/>
  <c r="X45" i="19" s="1"/>
  <c r="AG29" i="19"/>
  <c r="AG45" i="19" s="1"/>
  <c r="BH29" i="19"/>
  <c r="BH45" i="19" s="1"/>
  <c r="AE30" i="19"/>
  <c r="AE46" i="19" s="1"/>
  <c r="AY30" i="19"/>
  <c r="AY46" i="19" s="1"/>
  <c r="AK30" i="19"/>
  <c r="AK46" i="19" s="1"/>
  <c r="AS30" i="19"/>
  <c r="AS46" i="19" s="1"/>
  <c r="BD29" i="19"/>
  <c r="BD45" i="19" s="1"/>
  <c r="BM30" i="19"/>
  <c r="BM46" i="19" s="1"/>
  <c r="AK29" i="19"/>
  <c r="AK45" i="19" s="1"/>
  <c r="AJ29" i="19"/>
  <c r="AJ45" i="19" s="1"/>
  <c r="CC30" i="19"/>
  <c r="CC46" i="19" s="1"/>
  <c r="BI30" i="19"/>
  <c r="BI46" i="19" s="1"/>
  <c r="AC29" i="19"/>
  <c r="AC45" i="19" s="1"/>
  <c r="AU29" i="19"/>
  <c r="AU45" i="19" s="1"/>
  <c r="BD30" i="19"/>
  <c r="BD46" i="19" s="1"/>
  <c r="BK29" i="19"/>
  <c r="BK45" i="19" s="1"/>
  <c r="BM29" i="19"/>
  <c r="BM45" i="19" s="1"/>
  <c r="BG30" i="19"/>
  <c r="BG46" i="19" s="1"/>
  <c r="BN30" i="19"/>
  <c r="BN46" i="19" s="1"/>
  <c r="BK30" i="19"/>
  <c r="BK46" i="19" s="1"/>
  <c r="CM29" i="19"/>
  <c r="CM45" i="19" s="1"/>
  <c r="AB29" i="19"/>
  <c r="AB45" i="19" s="1"/>
  <c r="BG29" i="19"/>
  <c r="BG45" i="19" s="1"/>
  <c r="BY30" i="19"/>
  <c r="BY46" i="19" s="1"/>
  <c r="CM30" i="19"/>
  <c r="CM46" i="19" s="1"/>
  <c r="AN29" i="19"/>
  <c r="AN45" i="19" s="1"/>
  <c r="BY29" i="19"/>
  <c r="BY45" i="19" s="1"/>
  <c r="CO19" i="19"/>
  <c r="N56" i="19" s="1"/>
  <c r="BX30" i="19"/>
  <c r="BX46" i="19" s="1"/>
  <c r="BR29" i="19"/>
  <c r="BR45" i="19" s="1"/>
  <c r="CE30" i="19"/>
  <c r="CE46" i="19" s="1"/>
  <c r="AX29" i="19"/>
  <c r="AX45" i="19" s="1"/>
  <c r="BB30" i="19"/>
  <c r="BB46" i="19" s="1"/>
  <c r="BX29" i="19"/>
  <c r="BX45" i="19" s="1"/>
  <c r="BR30" i="19"/>
  <c r="BR46" i="19" s="1"/>
  <c r="AN30" i="19"/>
  <c r="AN46" i="19" s="1"/>
  <c r="AU30" i="19"/>
  <c r="AU46" i="19" s="1"/>
  <c r="CC29" i="19"/>
  <c r="CC45" i="19" s="1"/>
  <c r="CE29" i="19"/>
  <c r="CE45" i="19" s="1"/>
  <c r="AX30" i="19"/>
  <c r="AX46" i="19" s="1"/>
  <c r="BB29" i="19"/>
  <c r="BB45" i="19" s="1"/>
  <c r="AC30" i="19"/>
  <c r="AC46" i="19" s="1"/>
  <c r="J56" i="19"/>
  <c r="V30" i="19"/>
  <c r="V46" i="19" s="1"/>
  <c r="V44" i="19"/>
  <c r="X47" i="19"/>
  <c r="Y44" i="19"/>
  <c r="W47" i="19"/>
  <c r="Y30" i="19"/>
  <c r="Y46" i="19" s="1"/>
  <c r="V29" i="19"/>
  <c r="V45" i="19" s="1"/>
  <c r="AS23" i="13"/>
  <c r="AS38" i="13" s="1"/>
  <c r="V24" i="13"/>
  <c r="V39" i="13" s="1"/>
  <c r="V23" i="13"/>
  <c r="V38" i="13" s="1"/>
  <c r="CF24" i="13"/>
  <c r="CF39" i="13" s="1"/>
  <c r="BO23" i="13"/>
  <c r="BO38" i="13" s="1"/>
  <c r="BO24" i="13"/>
  <c r="BO39" i="13" s="1"/>
  <c r="BZ24" i="13"/>
  <c r="BZ39" i="13" s="1"/>
  <c r="CA24" i="13"/>
  <c r="CA39" i="13" s="1"/>
  <c r="BD23" i="13"/>
  <c r="BD38" i="13" s="1"/>
  <c r="BG23" i="13"/>
  <c r="BG38" i="13" s="1"/>
  <c r="BR24" i="13"/>
  <c r="BR39" i="13" s="1"/>
  <c r="BX23" i="13"/>
  <c r="BX38" i="13" s="1"/>
  <c r="BN24" i="13"/>
  <c r="BN39" i="13" s="1"/>
  <c r="BW23" i="13"/>
  <c r="BW38" i="13" s="1"/>
  <c r="BJ24" i="13"/>
  <c r="BJ39" i="13" s="1"/>
  <c r="W23" i="13"/>
  <c r="W38" i="13" s="1"/>
  <c r="BB24" i="13"/>
  <c r="BB39" i="13" s="1"/>
  <c r="CG24" i="13"/>
  <c r="CG39" i="13" s="1"/>
  <c r="AG24" i="13"/>
  <c r="AG39" i="13" s="1"/>
  <c r="CE23" i="13"/>
  <c r="CE38" i="13" s="1"/>
  <c r="AX23" i="13"/>
  <c r="AX38" i="13" s="1"/>
  <c r="AL23" i="13"/>
  <c r="AL38" i="13" s="1"/>
  <c r="CK23" i="13"/>
  <c r="CK38" i="13" s="1"/>
  <c r="AS24" i="13"/>
  <c r="AS39" i="13" s="1"/>
  <c r="AO23" i="13"/>
  <c r="AO38" i="13" s="1"/>
  <c r="CI23" i="13"/>
  <c r="CI38" i="13" s="1"/>
  <c r="AB23" i="13"/>
  <c r="AB38" i="13" s="1"/>
  <c r="AC24" i="13"/>
  <c r="AC39" i="13" s="1"/>
  <c r="Y23" i="13"/>
  <c r="Y38" i="13" s="1"/>
  <c r="BS23" i="13"/>
  <c r="BS38" i="13" s="1"/>
  <c r="CB24" i="13"/>
  <c r="CB39" i="13" s="1"/>
  <c r="AF24" i="13"/>
  <c r="AF39" i="13" s="1"/>
  <c r="AH23" i="13"/>
  <c r="AH38" i="13" s="1"/>
  <c r="AY24" i="13"/>
  <c r="AY39" i="13" s="1"/>
  <c r="BP23" i="13"/>
  <c r="BP38" i="13" s="1"/>
  <c r="CG23" i="13"/>
  <c r="CG38" i="13" s="1"/>
  <c r="AJ23" i="13"/>
  <c r="AJ38" i="13" s="1"/>
  <c r="BT23" i="13"/>
  <c r="BT38" i="13" s="1"/>
  <c r="AW24" i="13"/>
  <c r="AW39" i="13" s="1"/>
  <c r="AK23" i="13"/>
  <c r="AK38" i="13" s="1"/>
  <c r="AJ24" i="13"/>
  <c r="AJ39" i="13" s="1"/>
  <c r="CD24" i="13"/>
  <c r="CD39" i="13" s="1"/>
  <c r="BB23" i="13"/>
  <c r="BB38" i="13" s="1"/>
  <c r="AK24" i="13"/>
  <c r="AK39" i="13" s="1"/>
  <c r="AP23" i="13"/>
  <c r="AP38" i="13" s="1"/>
  <c r="AB24" i="13"/>
  <c r="AB39" i="13" s="1"/>
  <c r="AG23" i="13"/>
  <c r="AG38" i="13" s="1"/>
  <c r="BG24" i="13"/>
  <c r="BG39" i="13" s="1"/>
  <c r="BL23" i="13"/>
  <c r="BL38" i="13" s="1"/>
  <c r="BV24" i="13"/>
  <c r="BV39" i="13" s="1"/>
  <c r="CA23" i="13"/>
  <c r="CA38" i="13" s="1"/>
  <c r="BC24" i="13"/>
  <c r="BC39" i="13" s="1"/>
  <c r="AO24" i="13"/>
  <c r="AO39" i="13" s="1"/>
  <c r="AT23" i="13"/>
  <c r="AT38" i="13" s="1"/>
  <c r="CJ24" i="13"/>
  <c r="CJ39" i="13" s="1"/>
  <c r="X24" i="13"/>
  <c r="X39" i="13" s="1"/>
  <c r="AC23" i="13"/>
  <c r="AC38" i="13" s="1"/>
  <c r="CL23" i="13"/>
  <c r="CL38" i="13" s="1"/>
  <c r="Z23" i="13"/>
  <c r="Z38" i="13" s="1"/>
  <c r="BX24" i="13"/>
  <c r="BX39" i="13" s="1"/>
  <c r="CC23" i="13"/>
  <c r="CC38" i="13" s="1"/>
  <c r="CI24" i="13"/>
  <c r="CI39" i="13" s="1"/>
  <c r="AQ24" i="13"/>
  <c r="AQ39" i="13" s="1"/>
  <c r="AV23" i="13"/>
  <c r="AV38" i="13" s="1"/>
  <c r="BF24" i="13"/>
  <c r="BF39" i="13" s="1"/>
  <c r="BK23" i="13"/>
  <c r="BK38" i="13" s="1"/>
  <c r="CK24" i="13"/>
  <c r="CK39" i="13" s="1"/>
  <c r="Y24" i="13"/>
  <c r="Y39" i="13" s="1"/>
  <c r="AD23" i="13"/>
  <c r="AD38" i="13" s="1"/>
  <c r="BT24" i="13"/>
  <c r="BT39" i="13" s="1"/>
  <c r="BY23" i="13"/>
  <c r="BY38" i="13" s="1"/>
  <c r="AT24" i="13"/>
  <c r="AT39" i="13" s="1"/>
  <c r="AY23" i="13"/>
  <c r="AY38" i="13" s="1"/>
  <c r="BY24" i="13"/>
  <c r="BY39" i="13" s="1"/>
  <c r="CD23" i="13"/>
  <c r="CD38" i="13" s="1"/>
  <c r="BK24" i="13"/>
  <c r="BK39" i="13" s="1"/>
  <c r="BP24" i="13"/>
  <c r="BP39" i="13" s="1"/>
  <c r="BU23" i="13"/>
  <c r="BU38" i="13" s="1"/>
  <c r="AE24" i="13"/>
  <c r="AE39" i="13" s="1"/>
  <c r="AI24" i="13"/>
  <c r="AI39" i="13" s="1"/>
  <c r="AN23" i="13"/>
  <c r="AN38" i="13" s="1"/>
  <c r="AX24" i="13"/>
  <c r="AX39" i="13" s="1"/>
  <c r="BC23" i="13"/>
  <c r="BC38" i="13" s="1"/>
  <c r="CC24" i="13"/>
  <c r="CC39" i="13" s="1"/>
  <c r="CH23" i="13"/>
  <c r="CH38" i="13" s="1"/>
  <c r="BS24" i="13"/>
  <c r="BS39" i="13" s="1"/>
  <c r="BL24" i="13"/>
  <c r="BL39" i="13" s="1"/>
  <c r="BQ23" i="13"/>
  <c r="BQ38" i="13" s="1"/>
  <c r="AL24" i="13"/>
  <c r="AL39" i="13" s="1"/>
  <c r="AQ23" i="13"/>
  <c r="AQ38" i="13" s="1"/>
  <c r="BQ24" i="13"/>
  <c r="BQ39" i="13" s="1"/>
  <c r="BV23" i="13"/>
  <c r="BV38" i="13" s="1"/>
  <c r="AM24" i="13"/>
  <c r="AM39" i="13" s="1"/>
  <c r="BH24" i="13"/>
  <c r="BH39" i="13" s="1"/>
  <c r="BM23" i="13"/>
  <c r="BM38" i="13" s="1"/>
  <c r="CM24" i="13"/>
  <c r="CM39" i="13" s="1"/>
  <c r="AA24" i="13"/>
  <c r="AA39" i="13" s="1"/>
  <c r="AF23" i="13"/>
  <c r="AF38" i="13" s="1"/>
  <c r="AP24" i="13"/>
  <c r="AP39" i="13" s="1"/>
  <c r="AU23" i="13"/>
  <c r="AU38" i="13" s="1"/>
  <c r="BU24" i="13"/>
  <c r="BU39" i="13" s="1"/>
  <c r="BZ23" i="13"/>
  <c r="BZ38" i="13" s="1"/>
  <c r="AU24" i="13"/>
  <c r="AU39" i="13" s="1"/>
  <c r="BD24" i="13"/>
  <c r="BD39" i="13" s="1"/>
  <c r="BI23" i="13"/>
  <c r="BI38" i="13" s="1"/>
  <c r="W24" i="13"/>
  <c r="W39" i="13" s="1"/>
  <c r="AD24" i="13"/>
  <c r="AD39" i="13" s="1"/>
  <c r="AI23" i="13"/>
  <c r="AI38" i="13" s="1"/>
  <c r="BI24" i="13"/>
  <c r="BI39" i="13" s="1"/>
  <c r="BN23" i="13"/>
  <c r="BN38" i="13" s="1"/>
  <c r="BH23" i="13"/>
  <c r="BH38" i="13" s="1"/>
  <c r="AZ24" i="13"/>
  <c r="AZ39" i="13" s="1"/>
  <c r="BE23" i="13"/>
  <c r="BE38" i="13" s="1"/>
  <c r="CE24" i="13"/>
  <c r="CE39" i="13" s="1"/>
  <c r="CJ23" i="13"/>
  <c r="CJ38" i="13" s="1"/>
  <c r="X23" i="13"/>
  <c r="X38" i="13" s="1"/>
  <c r="AH24" i="13"/>
  <c r="AH39" i="13" s="1"/>
  <c r="AM23" i="13"/>
  <c r="AM38" i="13" s="1"/>
  <c r="BM24" i="13"/>
  <c r="BM39" i="13" s="1"/>
  <c r="BR23" i="13"/>
  <c r="BR38" i="13" s="1"/>
  <c r="CF23" i="13"/>
  <c r="CF38" i="13" s="1"/>
  <c r="AV24" i="13"/>
  <c r="AV39" i="13" s="1"/>
  <c r="BA23" i="13"/>
  <c r="BA38" i="13" s="1"/>
  <c r="CH24" i="13"/>
  <c r="CH39" i="13" s="1"/>
  <c r="CM23" i="13"/>
  <c r="CM38" i="13" s="1"/>
  <c r="AA23" i="13"/>
  <c r="AA38" i="13" s="1"/>
  <c r="BA24" i="13"/>
  <c r="BA39" i="13" s="1"/>
  <c r="BF23" i="13"/>
  <c r="BF38" i="13" s="1"/>
  <c r="AR23" i="13"/>
  <c r="AR38" i="13" s="1"/>
  <c r="AR24" i="13"/>
  <c r="AR39" i="13" s="1"/>
  <c r="AW23" i="13"/>
  <c r="AW38" i="13" s="1"/>
  <c r="BW24" i="13"/>
  <c r="BW39" i="13" s="1"/>
  <c r="CB23" i="13"/>
  <c r="CB38" i="13" s="1"/>
  <c r="CL24" i="13"/>
  <c r="CL39" i="13" s="1"/>
  <c r="Z24" i="13"/>
  <c r="Z39" i="13" s="1"/>
  <c r="AE23" i="13"/>
  <c r="AE38" i="13" s="1"/>
  <c r="BE24" i="13"/>
  <c r="BE39" i="13" s="1"/>
  <c r="BJ23" i="13"/>
  <c r="BJ38" i="13" s="1"/>
  <c r="AZ23" i="13"/>
  <c r="AZ38" i="13" s="1"/>
  <c r="AN24" i="13"/>
  <c r="AN39" i="13" s="1"/>
  <c r="V40" i="13" l="1"/>
  <c r="Y47" i="19"/>
  <c r="V47" i="19"/>
  <c r="X40" i="13"/>
  <c r="AZ40" i="13"/>
  <c r="AU40" i="13"/>
  <c r="AW40" i="13"/>
  <c r="CG40" i="13"/>
  <c r="CA40" i="13"/>
  <c r="AE40" i="13"/>
  <c r="BZ40" i="13"/>
  <c r="CB40" i="13"/>
  <c r="BA40" i="13"/>
  <c r="CJ40" i="13"/>
  <c r="BB40" i="13"/>
  <c r="BJ40" i="13"/>
  <c r="AF40" i="13"/>
  <c r="BH40" i="13"/>
  <c r="AT40" i="13"/>
  <c r="AY40" i="13"/>
  <c r="CF40" i="13"/>
  <c r="AS40" i="13"/>
  <c r="CL40" i="13"/>
  <c r="AL40" i="13"/>
  <c r="AH40" i="13"/>
  <c r="CH40" i="13"/>
  <c r="AD40" i="13"/>
  <c r="CC40" i="13"/>
  <c r="AO40" i="13"/>
  <c r="AJ40" i="13"/>
  <c r="Y40" i="13"/>
  <c r="BP40" i="13"/>
  <c r="BX40" i="13"/>
  <c r="AC40" i="13"/>
  <c r="AK40" i="13"/>
  <c r="BE40" i="13"/>
  <c r="BM40" i="13"/>
  <c r="BY40" i="13"/>
  <c r="BC40" i="13"/>
  <c r="CE40" i="13"/>
  <c r="AX40" i="13"/>
  <c r="BK40" i="13"/>
  <c r="AR40" i="13"/>
  <c r="BI40" i="13"/>
  <c r="BR40" i="13"/>
  <c r="BQ40" i="13"/>
  <c r="Z40" i="13"/>
  <c r="AG40" i="13"/>
  <c r="CK40" i="13"/>
  <c r="AM40" i="13"/>
  <c r="BU40" i="13"/>
  <c r="AB40" i="13"/>
  <c r="BS40" i="13"/>
  <c r="BO40" i="13"/>
  <c r="BV40" i="13"/>
  <c r="CD40" i="13"/>
  <c r="CI40" i="13"/>
  <c r="BW40" i="13"/>
  <c r="BN40" i="13"/>
  <c r="AP40" i="13"/>
  <c r="BT40" i="13"/>
  <c r="AA40" i="13"/>
  <c r="AN40" i="13"/>
  <c r="BF40" i="13"/>
  <c r="BL40" i="13"/>
  <c r="BD40" i="13"/>
  <c r="CM40" i="13"/>
  <c r="AI40" i="13"/>
  <c r="AV40" i="13"/>
  <c r="BG40" i="13"/>
  <c r="W40" i="13"/>
  <c r="AQ40" i="13"/>
</calcChain>
</file>

<file path=xl/sharedStrings.xml><?xml version="1.0" encoding="utf-8"?>
<sst xmlns="http://schemas.openxmlformats.org/spreadsheetml/2006/main" count="743" uniqueCount="334">
  <si>
    <t>University of Kentucky Service Center and Recharge Operations</t>
  </si>
  <si>
    <t>Service Center/Recharge Operation Cost Center Number</t>
  </si>
  <si>
    <t>Service Center/Recharge Operation Name</t>
  </si>
  <si>
    <t>Name</t>
  </si>
  <si>
    <t>Dept Number</t>
  </si>
  <si>
    <t>Dept Name</t>
  </si>
  <si>
    <t>Service Center Manager (Responsible for Daily Operations)</t>
  </si>
  <si>
    <t>Service Center Business Officer (Responsible for SC/Recharge Accounting)</t>
  </si>
  <si>
    <t>Service Center/Recharge Operation Management Information</t>
  </si>
  <si>
    <t>Service Center Location(s)</t>
  </si>
  <si>
    <t>Building Name</t>
  </si>
  <si>
    <t>Number of Locations</t>
  </si>
  <si>
    <t>RM Number</t>
  </si>
  <si>
    <t>Service Center/Recharge Location Continued</t>
  </si>
  <si>
    <t>1.  Purpose - Please provide details about the purpose of the service center or recharge operation.  Cannot be blank.</t>
  </si>
  <si>
    <t>3.  Usage Measurement - Please provide details of how services are measured and tracked (per hour/ per unit/ per test, etc). Cannot be blank</t>
  </si>
  <si>
    <t>4.  Usage Estimate - Please provide details of how usage estimates are completed for rate development. Cannot be blank</t>
  </si>
  <si>
    <t>Internal -  Department Cost Center</t>
  </si>
  <si>
    <t>Internal -  Sponsored Project</t>
  </si>
  <si>
    <t>External  -  Industry/Private User</t>
  </si>
  <si>
    <t>External  -  Sponsored Project</t>
  </si>
  <si>
    <t>Total of Percentages</t>
  </si>
  <si>
    <t>5.  Who are the primary users of the service?  Please provide a percentage for all applicable below; must total 100%.</t>
  </si>
  <si>
    <t>2.  Services Provided - Please provide details of the specific service(s) provided (i.e. tests, analysis, training, etc). Cannot be blank</t>
  </si>
  <si>
    <t>Financial Support Information</t>
  </si>
  <si>
    <t>Operational Information</t>
  </si>
  <si>
    <t xml:space="preserve">Does the service center/recharge operation have non-general fund subsidy for support? </t>
  </si>
  <si>
    <t>Yes</t>
  </si>
  <si>
    <t>No</t>
  </si>
  <si>
    <t xml:space="preserve">If yes, are the funds part of a COBRE support grant?  </t>
  </si>
  <si>
    <t xml:space="preserve">If yes, what is the percentage of support that will be provided? </t>
  </si>
  <si>
    <t>Operational Information Continued</t>
  </si>
  <si>
    <t xml:space="preserve">If yes, are any non-general dollars federal support?  </t>
  </si>
  <si>
    <t>Please provide all non-WBS cost center numbers for subsidy support here:</t>
  </si>
  <si>
    <t>Salary and Benefits Detail Sheet</t>
  </si>
  <si>
    <t>Complete the information below for all personnel that will be participating in service center activities during the course of the fiscal year.</t>
  </si>
  <si>
    <t>Important Information:</t>
  </si>
  <si>
    <t>4) Enter the employee's total annual benefits</t>
  </si>
  <si>
    <t>Position Number</t>
  </si>
  <si>
    <t>Annual Benefits</t>
  </si>
  <si>
    <t>Percentage FTE</t>
  </si>
  <si>
    <t>Total Expense to  Recover</t>
  </si>
  <si>
    <t>Operational Expenses Detail Sheet</t>
  </si>
  <si>
    <t>General Ledger No.</t>
  </si>
  <si>
    <t>Description of Expense</t>
  </si>
  <si>
    <t>Enter the period number for the most recent month closed.</t>
  </si>
  <si>
    <t>To review the total expenses current year against the forecasted, enter the following information below</t>
  </si>
  <si>
    <t>Cost Estimate</t>
  </si>
  <si>
    <t>Current Year Actual</t>
  </si>
  <si>
    <t>Projected YE</t>
  </si>
  <si>
    <t>Est. vs Projected Difference</t>
  </si>
  <si>
    <t>Percentage Change</t>
  </si>
  <si>
    <t>Reminder - Service centers cannot purchase capital equipment.  The GL number column is set to alert the user if the GL entered is related to capital expenditures.</t>
  </si>
  <si>
    <t>Total Costs Estimated for Rate</t>
  </si>
  <si>
    <t>Enter on this sheet the operational costs that are expected for the next fiscal year.  A template has been included to assist with projecting current year expenses through year end.  There are Variance flags for each cost included in the sheet that will alert the user of any additional details or items that may be needed to confirm estimated costs.</t>
  </si>
  <si>
    <t>Instruction:</t>
  </si>
  <si>
    <t>Please list all equipment currently utilized by the Service Center.  Information entered on the depreciation schedule must match E-bars.</t>
  </si>
  <si>
    <t>If you do not know where to locate this information, please contact your department's Space &amp; Inventory team.</t>
  </si>
  <si>
    <t>Important Notes:</t>
  </si>
  <si>
    <t>1. Equipment purchased with Federal Funds cannot be included in the rate calculation.</t>
  </si>
  <si>
    <t>2. Reference EBars to gather the information needed to fill out the below - Can copy and paste Active Inventory report from Ebars (See training materials)</t>
  </si>
  <si>
    <t xml:space="preserve">3. If Equipment will be purchased during next FY, include estimate of depreciation below </t>
  </si>
  <si>
    <t>4. Schedules must be submitted using this format, and all shaded fields must be completed.</t>
  </si>
  <si>
    <t>5. Change in useful life (or other information) must be approved by RFS</t>
  </si>
  <si>
    <t xml:space="preserve">Depreciation Detailed Information </t>
  </si>
  <si>
    <t>Property Tag #</t>
  </si>
  <si>
    <t>Bldg #</t>
  </si>
  <si>
    <t>Room #</t>
  </si>
  <si>
    <t>Room #2</t>
  </si>
  <si>
    <t>Dept #</t>
  </si>
  <si>
    <t>Equipment Description</t>
  </si>
  <si>
    <t>Funding Cost Center</t>
  </si>
  <si>
    <t>Purchase Price (Cost)</t>
  </si>
  <si>
    <t>Serial Number</t>
  </si>
  <si>
    <t>Model Number</t>
  </si>
  <si>
    <t>Acquired Date</t>
  </si>
  <si>
    <t>Month Acquired</t>
  </si>
  <si>
    <t>Year Acquired</t>
  </si>
  <si>
    <t>Useful Life</t>
  </si>
  <si>
    <t>Fed Paid Amount (Amount Purchased with Grant)</t>
  </si>
  <si>
    <t>Adjustments to Depreciation Costs (Ex. Trade-In on Vehicles)</t>
  </si>
  <si>
    <t>Net Cost</t>
  </si>
  <si>
    <t>Percentage Used by Service Center</t>
  </si>
  <si>
    <t>Net Cost to Depreciate</t>
  </si>
  <si>
    <t>Depreciation Cost Per Year</t>
  </si>
  <si>
    <t>Depreciation Start Date</t>
  </si>
  <si>
    <t>Fiscal Month</t>
  </si>
  <si>
    <t>Fiscal year</t>
  </si>
  <si>
    <t>Remaining Fiscal Months (For Calculation of First Year)</t>
  </si>
  <si>
    <t># of Depreciation Months</t>
  </si>
  <si>
    <t>Remaining Depreciation Months (For Calculation of Final Year)</t>
  </si>
  <si>
    <t>Per Month Depreciation</t>
  </si>
  <si>
    <t>Fiscal Year</t>
  </si>
  <si>
    <t>Rate Renewal Fiscal Year</t>
  </si>
  <si>
    <t>Total Depreciation Costs</t>
  </si>
  <si>
    <t>Total Salary Expenses to Recover</t>
  </si>
  <si>
    <t>Total Usage All Users</t>
  </si>
  <si>
    <t>Total Internal Usage</t>
  </si>
  <si>
    <t>Total External Usage</t>
  </si>
  <si>
    <t>Salary and Benefits</t>
  </si>
  <si>
    <t>Operational</t>
  </si>
  <si>
    <t>Depreciation</t>
  </si>
  <si>
    <t>Total Expenses</t>
  </si>
  <si>
    <t>Cost Adjustments</t>
  </si>
  <si>
    <t>Subsidy Included in Rate*</t>
  </si>
  <si>
    <t>* Any subsidy that is "Included in Rate" are dollars that are allocated to reduce the fee to charge end users.  This is not the same as the financial subsidy for fund balance compliance.</t>
  </si>
  <si>
    <t>Prior Year Carryforward **</t>
  </si>
  <si>
    <t>** The prior year carryforward is the estimate of what is anticipated for the service center fund balance at the end of the current active fiscal year.</t>
  </si>
  <si>
    <t>Anticipated Usage</t>
  </si>
  <si>
    <t>Expense Summary</t>
  </si>
  <si>
    <t>Breakeven Rate Per Unit of Usage</t>
  </si>
  <si>
    <t>Adjusted Total Expenses</t>
  </si>
  <si>
    <t>Breakeven Rate per Unit Produced ***</t>
  </si>
  <si>
    <t xml:space="preserve">*** This is calculating the cost to produce one unit of output from the service center or recharge operation, regardless of the type of end user that is requesting service. </t>
  </si>
  <si>
    <t>Overhead recovery rate effective 7/1/2024</t>
  </si>
  <si>
    <t>External suggested minimum to recover overhead</t>
  </si>
  <si>
    <t>Number of rates</t>
  </si>
  <si>
    <t>Are new rates being added?</t>
  </si>
  <si>
    <t>Are any existing rates being removed?</t>
  </si>
  <si>
    <t>Current year Rate Information</t>
  </si>
  <si>
    <t>Consolidated Rate Calculation Worksheet</t>
  </si>
  <si>
    <t>Rate 1</t>
  </si>
  <si>
    <t>Description</t>
  </si>
  <si>
    <t>Rate 2</t>
  </si>
  <si>
    <t>Rate 3</t>
  </si>
  <si>
    <t>Rate 4</t>
  </si>
  <si>
    <t>Rate 5</t>
  </si>
  <si>
    <t>Rate 6</t>
  </si>
  <si>
    <t>Rate 7</t>
  </si>
  <si>
    <t>Rate 8</t>
  </si>
  <si>
    <t>Rate 9</t>
  </si>
  <si>
    <t>Rate 10</t>
  </si>
  <si>
    <t>Rate 11</t>
  </si>
  <si>
    <t>Rate 12</t>
  </si>
  <si>
    <t>Rate 13</t>
  </si>
  <si>
    <t>Rate 14</t>
  </si>
  <si>
    <t>Rate 15</t>
  </si>
  <si>
    <t>Rate 16</t>
  </si>
  <si>
    <t>Rate 17</t>
  </si>
  <si>
    <t>Rate 18</t>
  </si>
  <si>
    <t>Rate 19</t>
  </si>
  <si>
    <t>Rate 20</t>
  </si>
  <si>
    <t>Rate 21</t>
  </si>
  <si>
    <t>Rate 22</t>
  </si>
  <si>
    <t>Rate 23</t>
  </si>
  <si>
    <t>Rate 24</t>
  </si>
  <si>
    <t>Rate 25</t>
  </si>
  <si>
    <t>Rate 26</t>
  </si>
  <si>
    <t>Rate 27</t>
  </si>
  <si>
    <t>Rate 28</t>
  </si>
  <si>
    <t>Rate 29</t>
  </si>
  <si>
    <t>Rate 30</t>
  </si>
  <si>
    <t>Rate 31</t>
  </si>
  <si>
    <t>Rate 32</t>
  </si>
  <si>
    <t>Rate 33</t>
  </si>
  <si>
    <t>Rate 34</t>
  </si>
  <si>
    <t>Rate 36</t>
  </si>
  <si>
    <t>Rate 35</t>
  </si>
  <si>
    <t>Rate 37</t>
  </si>
  <si>
    <t>Rate 38</t>
  </si>
  <si>
    <t>Rate 39</t>
  </si>
  <si>
    <t>Rate 40</t>
  </si>
  <si>
    <t>Rate 41</t>
  </si>
  <si>
    <t>Rate 42</t>
  </si>
  <si>
    <t>Rate 43</t>
  </si>
  <si>
    <t>Rate 44</t>
  </si>
  <si>
    <t>Rate 45</t>
  </si>
  <si>
    <t>Rate 46</t>
  </si>
  <si>
    <t>Rate 47</t>
  </si>
  <si>
    <t>Rate 48</t>
  </si>
  <si>
    <t>Rate 49</t>
  </si>
  <si>
    <t>Rate 50</t>
  </si>
  <si>
    <t>Rate 51</t>
  </si>
  <si>
    <t>Rate 52</t>
  </si>
  <si>
    <t>Rate 53</t>
  </si>
  <si>
    <t>Rate 54</t>
  </si>
  <si>
    <t>Rate 55</t>
  </si>
  <si>
    <t>Rate 56</t>
  </si>
  <si>
    <t>Rate 57</t>
  </si>
  <si>
    <t>Rate 58</t>
  </si>
  <si>
    <t>Rate 59</t>
  </si>
  <si>
    <t>Rate 60</t>
  </si>
  <si>
    <t>Rate 70</t>
  </si>
  <si>
    <t>Rate 61</t>
  </si>
  <si>
    <t>Rate 62</t>
  </si>
  <si>
    <t>Rate 63</t>
  </si>
  <si>
    <t>Rate 64</t>
  </si>
  <si>
    <t>Rate 65</t>
  </si>
  <si>
    <t>Rate 66</t>
  </si>
  <si>
    <t>Rate 67</t>
  </si>
  <si>
    <t>Rate 68</t>
  </si>
  <si>
    <t>Rate 69</t>
  </si>
  <si>
    <t>Est Internal Usage</t>
  </si>
  <si>
    <t>Est Non-Profit Usage</t>
  </si>
  <si>
    <t>Est External Usage</t>
  </si>
  <si>
    <t>Internal</t>
  </si>
  <si>
    <t>Usage Estimate Check</t>
  </si>
  <si>
    <t>Anticipated</t>
  </si>
  <si>
    <t>External</t>
  </si>
  <si>
    <t>Allocated Usage</t>
  </si>
  <si>
    <t>Proposed Internal Rate</t>
  </si>
  <si>
    <t>Proposed Non-Profit Rate</t>
  </si>
  <si>
    <t>Proposed External Rate</t>
  </si>
  <si>
    <t>Current approved vs Est</t>
  </si>
  <si>
    <t>CY Approved</t>
  </si>
  <si>
    <t>Difference</t>
  </si>
  <si>
    <t>% Change</t>
  </si>
  <si>
    <t xml:space="preserve">Calculated Recovery </t>
  </si>
  <si>
    <t>Internal Recovery</t>
  </si>
  <si>
    <t>Non Profit Recovery</t>
  </si>
  <si>
    <t>External Recovery</t>
  </si>
  <si>
    <t>Please provide a description of the service being provided for each rate.  Also include the unit of measurement (i.e. per hour, per test, per sample, etc.) for each rate.</t>
  </si>
  <si>
    <t>Unit of measurement</t>
  </si>
  <si>
    <t>Recovery is calculated using the estimated usage multiplied by the calculated "Breakeven Rate per Unit of Usage"</t>
  </si>
  <si>
    <t>Please enter the amount of usage for each rate, by type of user.  Total usage should agree to estimate.</t>
  </si>
  <si>
    <t>Proposed rates for each type of user.  Will be the rate approved for billings.</t>
  </si>
  <si>
    <t>Non-Profit</t>
  </si>
  <si>
    <t>Balance</t>
  </si>
  <si>
    <t>Service Center/Recharge Operation Cost Center</t>
  </si>
  <si>
    <t xml:space="preserve">Anticipated Recovery Statement </t>
  </si>
  <si>
    <t>Revenue</t>
  </si>
  <si>
    <t xml:space="preserve">6XXXXX </t>
  </si>
  <si>
    <t>Internal Recharge</t>
  </si>
  <si>
    <t>4XXXXX</t>
  </si>
  <si>
    <t xml:space="preserve">External Revenue </t>
  </si>
  <si>
    <t xml:space="preserve">Carryforward Surplus </t>
  </si>
  <si>
    <t xml:space="preserve">74XXXX  </t>
  </si>
  <si>
    <t>Total Revenue</t>
  </si>
  <si>
    <t>Check</t>
  </si>
  <si>
    <t>Expenses</t>
  </si>
  <si>
    <t>51XXXX</t>
  </si>
  <si>
    <t>Personnel Salary</t>
  </si>
  <si>
    <t>52XXXX</t>
  </si>
  <si>
    <t>Employee Benefits</t>
  </si>
  <si>
    <t>53XXXX</t>
  </si>
  <si>
    <t>Operating Expenses</t>
  </si>
  <si>
    <t>Depreciation Expenses</t>
  </si>
  <si>
    <t>Carryforward Deficit</t>
  </si>
  <si>
    <t>Surplus</t>
  </si>
  <si>
    <t>Deficit</t>
  </si>
  <si>
    <t>Non-General Fund Support Included in Rates</t>
  </si>
  <si>
    <t>Net Surplus/(Deficit)</t>
  </si>
  <si>
    <t>ADD: Non-General Fund Subsidy</t>
  </si>
  <si>
    <t>ADD: General Fund Subsidy</t>
  </si>
  <si>
    <t>Net Surplus/(Deficit) after General Fund Subsidy</t>
  </si>
  <si>
    <t>Net Calculated Recovery Percentage</t>
  </si>
  <si>
    <t>UK BUDGET DOCUMENT</t>
  </si>
  <si>
    <t>Current Expense</t>
  </si>
  <si>
    <t>Non-General Fund Subsidy</t>
  </si>
  <si>
    <t>Balance (Should be ZERO)</t>
  </si>
  <si>
    <t>*Budget document is designed to assist with the Annual Budgeting Process.  For assistance please see your AFO/UBO Representative.  Overall Budget should balance to zero and should EXCLUDE General Fund Subsidy dollars.</t>
  </si>
  <si>
    <t>E-Signature and Statement of Responsibility</t>
  </si>
  <si>
    <t>1. The information included is accurate and has been prepared in compliance with current University policies.</t>
  </si>
  <si>
    <t>4. Internal recharge and external invoice billings are completed on at least a monthly basis.</t>
  </si>
  <si>
    <t>5. Unallowable costs are excluded from recharge activities charged to federal funds.</t>
  </si>
  <si>
    <t>6. The portion of equipment borne by federal funds is excluded from depreciation schedule.</t>
  </si>
  <si>
    <t xml:space="preserve">7. Charges to customers use the approved rates. </t>
  </si>
  <si>
    <t>8. Products or services sold to external customers are not in competition with local commercial services.</t>
  </si>
  <si>
    <t>9. Activities with a prior year surplus or deficit that exceeds 60 days of working capital have a proposed resolution.</t>
  </si>
  <si>
    <t>10. Any potential or actual financial conflicts of interest and/or other conflicts of interest with External Customers have been reviewed and managed in compliance with applicable regulations and University Policies.</t>
  </si>
  <si>
    <t>11. I have read and understand that personnel charged to the service center must have a clear and distinguishable difference in the activity they are performing from the services  provided by the service center to be charged to another cost center or grant.  I also understand those individuals that are 100% dedicated to the service center are not eligible to be charged elsewhere during the approved fiscal period.</t>
  </si>
  <si>
    <t>Service Center Manager E-Signature - Responsible for the Operation of the Service Center</t>
  </si>
  <si>
    <t>Business Officer E-Signature</t>
  </si>
  <si>
    <t>FOR NEW SERVICE CENTERS, PLEASE ALSO OBTAIN DEAN/UNIT DIRECTOR LEVEL E-SIGNATURE BELOW:</t>
  </si>
  <si>
    <t>For Dean/Unit Director/Designee,  I certify that I understand, as the Authorizing Official, it is my responsibility to:</t>
  </si>
  <si>
    <t>1.  Review and approve NEW Service Center Recharge Operation requests.</t>
  </si>
  <si>
    <t>2. Provide overall financial responsibility of the Service Center Recharge Operation and must provide an appropriate fund source to cover potential deficits created by 
the new Service Center Recharge Operation.</t>
  </si>
  <si>
    <t xml:space="preserve">3. If the Dean, Unit Director or signature authority is aware of any conflicts of interest between the external company and any university employees, then they are required to report the information to RFS immediately.       </t>
  </si>
  <si>
    <t>4.  I  understand that personnel charged to the service center must have a clear and distinguishable difference in the activity they are performing from the services  provided by the service center to be charged to another cost center or grant.  I also understand those individuals that are 100% dedicated to the service center are not eligible to be charged elsewhere during the approved fiscal period.</t>
  </si>
  <si>
    <t>Dean/Unit Director/Designee E-Signature (For new Service Center Recharge Activity only)</t>
  </si>
  <si>
    <t>FINAL APPROVAL E-SIGNATURES:</t>
  </si>
  <si>
    <t>RFS Rate Approval E-Signature</t>
  </si>
  <si>
    <t>AFO Budget Approval E-Signature</t>
  </si>
  <si>
    <t>For departmental contacts responsible for the business and operational functions of the Service Center Recharge Operation,  I certify that to the best of my knowledge that:</t>
  </si>
  <si>
    <t>2. I understand and take responsibility for accurately recording the service usage, associated costs, recharge income and external revenue, and will pursue rate adjustments in a timely manner to address any surplus or deficit.</t>
  </si>
  <si>
    <t>3. Rates are developed to recover full direct costs of operations, and only include costs necessary to provide goods or services.</t>
  </si>
  <si>
    <t>Master List of Approved Rates</t>
  </si>
  <si>
    <t>Service Center Name</t>
  </si>
  <si>
    <t>Service Center Cost Center</t>
  </si>
  <si>
    <t>Date Approved</t>
  </si>
  <si>
    <t>ENTERED BY RFS (Do not use until date entered here)</t>
  </si>
  <si>
    <t>**Rates Subject to Change**</t>
  </si>
  <si>
    <t>Product/Service Description</t>
  </si>
  <si>
    <t>Per Unit</t>
  </si>
  <si>
    <t>Approved Internal Rate</t>
  </si>
  <si>
    <t>Approved External Rate</t>
  </si>
  <si>
    <t>RFS Use Only:  Rates Calculated as a Percentage</t>
  </si>
  <si>
    <t>Approved %</t>
  </si>
  <si>
    <t>Approved Non-Profit Rate</t>
  </si>
  <si>
    <t>1) Enter the employee's name as it appears on the PA20 screen in SAP</t>
  </si>
  <si>
    <t>3) Enter the employee's annual compensation (Basic Pay 0008 in SAP)</t>
  </si>
  <si>
    <t>5) Enter the FTE for the employee on the cost center (Cost Distribution 0027 in SAP).</t>
  </si>
  <si>
    <t>2) Enter the employee's position number (PA20 screen in SAP)</t>
  </si>
  <si>
    <t>External - Other Institution</t>
  </si>
  <si>
    <t>Breakeven Internal</t>
  </si>
  <si>
    <t>Breakeven Non-Profit</t>
  </si>
  <si>
    <t>Breakeven External</t>
  </si>
  <si>
    <t>Anticipated variance from Breakeven Rate</t>
  </si>
  <si>
    <t>If additional location information needed, proceed to "Info Sheet Continued" tab below or paste them in the tab labeled "LOCATIONS" at end of the worksheet.</t>
  </si>
  <si>
    <t>For additional information on COBRE Grants, click here -&gt;</t>
  </si>
  <si>
    <t>NIGMS COBRE</t>
  </si>
  <si>
    <t>If yes, what year of funding will this award be in?</t>
  </si>
  <si>
    <t xml:space="preserve"> COBRE Grants are typically funded 3-5 years.</t>
  </si>
  <si>
    <t>COBRE Grants typically utilize a step down method of support.  What amount of support (% or $) will the grant provide during the upcoming fiscal year?</t>
  </si>
  <si>
    <t>Please provide any WBS cost center numbers providing support:</t>
  </si>
  <si>
    <t>First Name</t>
  </si>
  <si>
    <t>Last Name</t>
  </si>
  <si>
    <t>Person ID</t>
  </si>
  <si>
    <t>True Annual Salary</t>
  </si>
  <si>
    <t>**If the information is pulled from ZHRFLEX (Flexible Employee Data Report) in SAP, you can setup the report to match the headers below and the information can be pasted directly to the report.  ***Annual Benefits will have to be calculated separately.  They do not populate in the ZHRFLEX report.</t>
  </si>
  <si>
    <t>Please enter the percentage of cost attributed to the rate</t>
  </si>
  <si>
    <t>% of Cost Allocated</t>
  </si>
  <si>
    <t>Total Cost Allocated</t>
  </si>
  <si>
    <t>Please enter the total amount of usage for each rate</t>
  </si>
  <si>
    <t>Internal Usage</t>
  </si>
  <si>
    <t>Non-Profit Usage</t>
  </si>
  <si>
    <t>External usage</t>
  </si>
  <si>
    <t>Calculated rates based on usage</t>
  </si>
  <si>
    <t>Calculated Break-Even</t>
  </si>
  <si>
    <t>Calculated Non-Profit</t>
  </si>
  <si>
    <t>Calculated External</t>
  </si>
  <si>
    <t>Proposed Rates</t>
  </si>
  <si>
    <t>Anticipated Recharge Receipts</t>
  </si>
  <si>
    <t>Usage Type</t>
  </si>
  <si>
    <t>Total Expected Variance</t>
  </si>
  <si>
    <t>Value Check</t>
  </si>
  <si>
    <t>Expense Allocation Check</t>
  </si>
  <si>
    <t xml:space="preserve"> </t>
  </si>
  <si>
    <t>*** This is calculating the cost to produce one unit of output from the service center or recharge operation, regardless of the type of end user that is requesting service.  This is not the ceiling for breakeven rates in the cost allocated rate calculations</t>
  </si>
  <si>
    <t>Expense Allocated Rate Calculation Worksheet</t>
  </si>
  <si>
    <t>Type</t>
  </si>
  <si>
    <t>Estimated</t>
  </si>
  <si>
    <t>Calculated Salary</t>
  </si>
  <si>
    <t>Calculated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</si>
</sst>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_(* #,##0_);_(* \(#,##0\);_(* &quot;-&quot;??_);_(@_)"/>
  </numFmts>
  <fonts count="47">
    <font>
      <sz val="11"/>
      <color theme="1"/>
      <name val="Aptos Narrow"/>
      <family val="2"/>
      <scheme val="minor"/>
    </font>
    <font>
      <sz val="11"/>
      <color theme="1"/>
      <name val="Aptos Narrow"/>
      <family val="2"/>
      <scheme val="minor"/>
    </font>
    <font>
      <b/>
      <sz val="11"/>
      <color theme="1"/>
      <name val="Aptos Narrow"/>
      <family val="2"/>
      <scheme val="minor"/>
    </font>
    <font>
      <sz val="13"/>
      <color theme="1"/>
      <name val="Aptos Narrow"/>
      <family val="2"/>
      <scheme val="minor"/>
    </font>
    <font>
      <b/>
      <sz val="20"/>
      <color theme="0"/>
      <name val="Aptos Narrow"/>
      <family val="2"/>
      <scheme val="minor"/>
    </font>
    <font>
      <b/>
      <sz val="13"/>
      <color theme="1"/>
      <name val="Aptos Narrow"/>
      <family val="2"/>
      <scheme val="minor"/>
    </font>
    <font>
      <b/>
      <sz val="16"/>
      <color theme="1"/>
      <name val="Aptos Narrow"/>
      <family val="2"/>
      <scheme val="minor"/>
    </font>
    <font>
      <b/>
      <sz val="14"/>
      <color theme="1"/>
      <name val="Aptos Narrow"/>
      <family val="2"/>
      <scheme val="minor"/>
    </font>
    <font>
      <b/>
      <sz val="13"/>
      <color rgb="FFFF0000"/>
      <name val="Aptos Narrow"/>
      <family val="2"/>
      <scheme val="minor"/>
    </font>
    <font>
      <sz val="12"/>
      <name val="Helv"/>
    </font>
    <font>
      <u/>
      <sz val="8"/>
      <name val="Arial"/>
      <family val="2"/>
    </font>
    <font>
      <sz val="8"/>
      <name val="Arial"/>
      <family val="2"/>
    </font>
    <font>
      <b/>
      <sz val="8"/>
      <name val="Arial"/>
      <family val="2"/>
    </font>
    <font>
      <u/>
      <sz val="12"/>
      <name val="Aptos Display"/>
      <family val="2"/>
      <scheme val="major"/>
    </font>
    <font>
      <sz val="12"/>
      <name val="Aptos Display"/>
      <family val="2"/>
      <scheme val="major"/>
    </font>
    <font>
      <b/>
      <sz val="10"/>
      <name val="Aptos Display"/>
      <family val="2"/>
      <scheme val="major"/>
    </font>
    <font>
      <sz val="10"/>
      <name val="Aptos Display"/>
      <family val="2"/>
      <scheme val="major"/>
    </font>
    <font>
      <sz val="8"/>
      <color theme="1"/>
      <name val="Arial"/>
      <family val="2"/>
    </font>
    <font>
      <b/>
      <sz val="20"/>
      <color theme="1"/>
      <name val="Aptos Narrow"/>
      <family val="2"/>
      <scheme val="minor"/>
    </font>
    <font>
      <b/>
      <sz val="12"/>
      <color theme="1"/>
      <name val="Aptos Narrow"/>
      <family val="2"/>
      <scheme val="minor"/>
    </font>
    <font>
      <sz val="12"/>
      <color theme="1"/>
      <name val="Aptos Narrow"/>
      <family val="2"/>
      <scheme val="minor"/>
    </font>
    <font>
      <b/>
      <sz val="11"/>
      <name val="Aptos Display"/>
      <family val="2"/>
      <scheme val="major"/>
    </font>
    <font>
      <sz val="11"/>
      <color theme="1"/>
      <name val="Arial"/>
      <family val="2"/>
    </font>
    <font>
      <sz val="10"/>
      <name val="Geneva"/>
    </font>
    <font>
      <b/>
      <sz val="9"/>
      <name val="Arial"/>
      <family val="2"/>
    </font>
    <font>
      <b/>
      <sz val="9"/>
      <color rgb="FF000000"/>
      <name val="Arial"/>
      <family val="2"/>
    </font>
    <font>
      <sz val="9"/>
      <color rgb="FF000000"/>
      <name val="Arial"/>
      <family val="2"/>
    </font>
    <font>
      <sz val="9"/>
      <color rgb="FFFFFFFF"/>
      <name val="Arial"/>
      <family val="2"/>
    </font>
    <font>
      <b/>
      <sz val="9"/>
      <color rgb="FFFF0000"/>
      <name val="Arial"/>
      <family val="2"/>
    </font>
    <font>
      <b/>
      <sz val="8"/>
      <color rgb="FF000000"/>
      <name val="Arial"/>
      <family val="2"/>
    </font>
    <font>
      <sz val="9"/>
      <name val="Arial"/>
      <family val="2"/>
    </font>
    <font>
      <sz val="8"/>
      <color rgb="FF000000"/>
      <name val="Arial"/>
      <family val="2"/>
    </font>
    <font>
      <sz val="9"/>
      <color rgb="FFB4C6E7"/>
      <name val="Arial"/>
      <family val="2"/>
    </font>
    <font>
      <sz val="10"/>
      <name val="Arial"/>
      <family val="2"/>
    </font>
    <font>
      <b/>
      <i/>
      <sz val="9"/>
      <color rgb="FF000000"/>
      <name val="Arial"/>
      <family val="2"/>
    </font>
    <font>
      <b/>
      <i/>
      <sz val="8"/>
      <color rgb="FF000000"/>
      <name val="Arial"/>
      <family val="2"/>
    </font>
    <font>
      <b/>
      <sz val="9"/>
      <color rgb="FF0070C0"/>
      <name val="Arial"/>
      <family val="2"/>
    </font>
    <font>
      <sz val="11"/>
      <name val="Arial"/>
      <family val="2"/>
    </font>
    <font>
      <i/>
      <sz val="9"/>
      <name val="Arial"/>
      <family val="2"/>
    </font>
    <font>
      <b/>
      <i/>
      <sz val="9"/>
      <name val="Arial"/>
      <family val="2"/>
    </font>
    <font>
      <b/>
      <sz val="9.5"/>
      <name val="Aptos Display"/>
      <family val="2"/>
      <scheme val="major"/>
    </font>
    <font>
      <sz val="9.5"/>
      <name val="Aptos Display"/>
      <family val="2"/>
      <scheme val="major"/>
    </font>
    <font>
      <b/>
      <sz val="9"/>
      <color theme="5" tint="-0.249977111117893"/>
      <name val="Arial"/>
      <family val="2"/>
    </font>
    <font>
      <b/>
      <sz val="14"/>
      <color theme="0"/>
      <name val="Aptos Narrow"/>
      <family val="2"/>
      <scheme val="minor"/>
    </font>
    <font>
      <b/>
      <i/>
      <sz val="11"/>
      <color theme="1"/>
      <name val="Aptos Narrow"/>
      <family val="2"/>
      <scheme val="minor"/>
    </font>
    <font>
      <u/>
      <sz val="11"/>
      <color theme="10"/>
      <name val="Aptos Narrow"/>
      <family val="2"/>
      <scheme val="minor"/>
    </font>
    <font>
      <b/>
      <sz val="11"/>
      <color rgb="FFFF0000"/>
      <name val="Aptos Narrow"/>
      <family val="2"/>
      <scheme val="minor"/>
    </font>
  </fonts>
  <fills count="14">
    <fill>
      <patternFill patternType="none"/>
    </fill>
    <fill>
      <patternFill patternType="gray125"/>
    </fill>
    <fill>
      <patternFill patternType="solid">
        <fgColor rgb="FF0000FF"/>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BDD7EE"/>
        <bgColor rgb="FF000000"/>
      </patternFill>
    </fill>
    <fill>
      <patternFill patternType="solid">
        <fgColor rgb="FFFFFFFF"/>
        <bgColor rgb="FF000000"/>
      </patternFill>
    </fill>
    <fill>
      <patternFill patternType="solid">
        <fgColor theme="0"/>
        <bgColor rgb="FF000000"/>
      </patternFill>
    </fill>
    <fill>
      <patternFill patternType="solid">
        <fgColor theme="4" tint="-0.249977111117893"/>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BBC6D7"/>
      </right>
      <top/>
      <bottom/>
      <diagonal/>
    </border>
    <border>
      <left style="thin">
        <color rgb="FFBBC6D7"/>
      </left>
      <right/>
      <top style="thin">
        <color rgb="FFBBC6D7"/>
      </top>
      <bottom/>
      <diagonal/>
    </border>
    <border>
      <left style="thin">
        <color rgb="FFBBC6D7"/>
      </left>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bottom style="thin">
        <color rgb="FFB4C6E7"/>
      </bottom>
      <diagonal/>
    </border>
    <border>
      <left style="thin">
        <color rgb="FFB4C6E7"/>
      </left>
      <right/>
      <top style="thin">
        <color rgb="FF8EA9DB"/>
      </top>
      <bottom style="double">
        <color rgb="FF8EA9DB"/>
      </bottom>
      <diagonal/>
    </border>
    <border>
      <left/>
      <right/>
      <top style="thin">
        <color rgb="FF8EA9DB"/>
      </top>
      <bottom style="double">
        <color rgb="FF8EA9DB"/>
      </bottom>
      <diagonal/>
    </border>
    <border>
      <left/>
      <right style="thin">
        <color rgb="FFB4C6E7"/>
      </right>
      <top style="thin">
        <color rgb="FF8EA9DB"/>
      </top>
      <bottom style="double">
        <color rgb="FF8EA9DB"/>
      </bottom>
      <diagonal/>
    </border>
    <border>
      <left style="thin">
        <color theme="4" tint="0.59999389629810485"/>
      </left>
      <right/>
      <top style="thin">
        <color rgb="FFBBC6D7"/>
      </top>
      <bottom style="thin">
        <color rgb="FF8EA9DB"/>
      </bottom>
      <diagonal/>
    </border>
    <border>
      <left/>
      <right/>
      <top style="thin">
        <color rgb="FFBBC6D7"/>
      </top>
      <bottom style="thin">
        <color rgb="FF8EA9DB"/>
      </bottom>
      <diagonal/>
    </border>
    <border>
      <left/>
      <right/>
      <top style="double">
        <color rgb="FF8EA9DB"/>
      </top>
      <bottom style="thin">
        <color rgb="FF8EA9DB"/>
      </bottom>
      <diagonal/>
    </border>
    <border>
      <left/>
      <right style="thin">
        <color theme="4" tint="0.59999389629810485"/>
      </right>
      <top style="thin">
        <color rgb="FFBBC6D7"/>
      </top>
      <bottom style="thin">
        <color rgb="FFBBC6D7"/>
      </bottom>
      <diagonal/>
    </border>
    <border>
      <left/>
      <right/>
      <top/>
      <bottom style="thin">
        <color rgb="FFBBC6D7"/>
      </bottom>
      <diagonal/>
    </border>
    <border>
      <left/>
      <right/>
      <top style="thin">
        <color rgb="FFBBC6D7"/>
      </top>
      <bottom/>
      <diagonal/>
    </border>
    <border>
      <left/>
      <right style="thin">
        <color rgb="FFBBC6D7"/>
      </right>
      <top style="thin">
        <color rgb="FFBBC6D7"/>
      </top>
      <bottom/>
      <diagonal/>
    </border>
    <border>
      <left style="thin">
        <color rgb="FFBBC6D7"/>
      </left>
      <right/>
      <top/>
      <bottom style="thin">
        <color rgb="FFBBC6D7"/>
      </bottom>
      <diagonal/>
    </border>
    <border>
      <left/>
      <right style="thin">
        <color rgb="FFBBC6D7"/>
      </right>
      <top/>
      <bottom style="thin">
        <color rgb="FFBBC6D7"/>
      </bottom>
      <diagonal/>
    </border>
    <border>
      <left/>
      <right style="thin">
        <color rgb="FFFFFFFF"/>
      </right>
      <top/>
      <bottom/>
      <diagonal/>
    </border>
    <border>
      <left/>
      <right/>
      <top style="thin">
        <color theme="4" tint="0.39997558519241921"/>
      </top>
      <bottom/>
      <diagonal/>
    </border>
    <border>
      <left/>
      <right/>
      <top/>
      <bottom style="medium">
        <color theme="4" tint="0.39997558519241921"/>
      </bottom>
      <diagonal/>
    </border>
    <border>
      <left/>
      <right/>
      <top/>
      <bottom style="double">
        <color rgb="FF8EA9DB"/>
      </bottom>
      <diagonal/>
    </border>
    <border>
      <left/>
      <right/>
      <top style="double">
        <color indexed="64"/>
      </top>
      <bottom style="double">
        <color rgb="FF8EA9DB"/>
      </bottom>
      <diagonal/>
    </border>
    <border>
      <left style="medium">
        <color theme="4" tint="0.39997558519241921"/>
      </left>
      <right style="thin">
        <color theme="4" tint="0.39997558519241921"/>
      </right>
      <top style="medium">
        <color theme="4" tint="0.39997558519241921"/>
      </top>
      <bottom style="thin">
        <color theme="4" tint="0.39997558519241921"/>
      </bottom>
      <diagonal/>
    </border>
    <border>
      <left style="thin">
        <color theme="4" tint="0.39997558519241921"/>
      </left>
      <right style="thin">
        <color theme="4" tint="0.39997558519241921"/>
      </right>
      <top style="medium">
        <color theme="4" tint="0.39997558519241921"/>
      </top>
      <bottom style="thin">
        <color theme="4" tint="0.39997558519241921"/>
      </bottom>
      <diagonal/>
    </border>
    <border>
      <left style="thin">
        <color theme="4" tint="0.39997558519241921"/>
      </left>
      <right style="medium">
        <color theme="4" tint="0.39997558519241921"/>
      </right>
      <top style="medium">
        <color theme="4" tint="0.39997558519241921"/>
      </top>
      <bottom style="thin">
        <color theme="4" tint="0.39997558519241921"/>
      </bottom>
      <diagonal/>
    </border>
    <border>
      <left style="medium">
        <color theme="4" tint="0.39997558519241921"/>
      </left>
      <right/>
      <top/>
      <bottom/>
      <diagonal/>
    </border>
    <border>
      <left/>
      <right style="medium">
        <color theme="4" tint="0.39997558519241921"/>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medium">
        <color theme="4" tint="0.39997558519241921"/>
      </left>
      <right/>
      <top/>
      <bottom style="medium">
        <color theme="4" tint="0.39997558519241921"/>
      </bottom>
      <diagonal/>
    </border>
    <border>
      <left/>
      <right style="medium">
        <color theme="4" tint="0.39997558519241921"/>
      </right>
      <top/>
      <bottom style="medium">
        <color theme="4" tint="0.3999755851924192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auto="1"/>
      </right>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9" fillId="0" borderId="0"/>
    <xf numFmtId="0" fontId="1" fillId="0" borderId="0"/>
    <xf numFmtId="0" fontId="23" fillId="0" borderId="0"/>
    <xf numFmtId="0" fontId="1" fillId="0" borderId="0"/>
    <xf numFmtId="43" fontId="1" fillId="0" borderId="0" applyFont="0" applyFill="0" applyBorder="0" applyAlignment="0" applyProtection="0"/>
    <xf numFmtId="0" fontId="33" fillId="0" borderId="0"/>
    <xf numFmtId="0" fontId="45" fillId="0" borderId="0" applyNumberFormat="0" applyFill="0" applyBorder="0" applyAlignment="0" applyProtection="0"/>
  </cellStyleXfs>
  <cellXfs count="498">
    <xf numFmtId="0" fontId="0" fillId="0" borderId="0" xfId="0"/>
    <xf numFmtId="0" fontId="0" fillId="4" borderId="0" xfId="0" applyFill="1"/>
    <xf numFmtId="0" fontId="0" fillId="4" borderId="9" xfId="0" applyFill="1" applyBorder="1"/>
    <xf numFmtId="0" fontId="3" fillId="3" borderId="1" xfId="0" applyFont="1" applyFill="1" applyBorder="1" applyProtection="1">
      <protection locked="0"/>
    </xf>
    <xf numFmtId="0" fontId="3" fillId="4" borderId="0" xfId="0" applyFont="1" applyFill="1"/>
    <xf numFmtId="0" fontId="3" fillId="4" borderId="9" xfId="0" applyFont="1" applyFill="1" applyBorder="1"/>
    <xf numFmtId="0" fontId="3" fillId="4" borderId="10" xfId="0" applyFont="1" applyFill="1" applyBorder="1"/>
    <xf numFmtId="0" fontId="5" fillId="4" borderId="0" xfId="0" applyFont="1" applyFill="1"/>
    <xf numFmtId="0" fontId="5" fillId="4" borderId="9" xfId="0" applyFont="1" applyFill="1" applyBorder="1"/>
    <xf numFmtId="0" fontId="7" fillId="4" borderId="9" xfId="0" applyFont="1" applyFill="1" applyBorder="1"/>
    <xf numFmtId="0" fontId="3" fillId="4" borderId="0" xfId="0" applyFont="1" applyFill="1" applyAlignment="1">
      <alignment horizontal="left"/>
    </xf>
    <xf numFmtId="0" fontId="0" fillId="4" borderId="22" xfId="0" applyFill="1" applyBorder="1"/>
    <xf numFmtId="0" fontId="0" fillId="4" borderId="23" xfId="0" applyFill="1" applyBorder="1"/>
    <xf numFmtId="0" fontId="0" fillId="4" borderId="24" xfId="0" applyFill="1" applyBorder="1"/>
    <xf numFmtId="0" fontId="0" fillId="4" borderId="10" xfId="0" applyFill="1" applyBorder="1"/>
    <xf numFmtId="0" fontId="0" fillId="2" borderId="9" xfId="0" applyFill="1" applyBorder="1"/>
    <xf numFmtId="0" fontId="0" fillId="2" borderId="0" xfId="0" applyFill="1"/>
    <xf numFmtId="0" fontId="0" fillId="2" borderId="10" xfId="0" applyFill="1" applyBorder="1"/>
    <xf numFmtId="0" fontId="0" fillId="4" borderId="0" xfId="0" applyFill="1" applyAlignment="1">
      <alignment horizontal="center"/>
    </xf>
    <xf numFmtId="43" fontId="0" fillId="4" borderId="0" xfId="1" applyFont="1" applyFill="1" applyBorder="1" applyAlignment="1" applyProtection="1">
      <alignment horizontal="center"/>
    </xf>
    <xf numFmtId="0" fontId="0" fillId="2" borderId="22" xfId="0" applyFill="1" applyBorder="1"/>
    <xf numFmtId="0" fontId="0" fillId="2" borderId="23" xfId="0" applyFill="1" applyBorder="1"/>
    <xf numFmtId="0" fontId="0" fillId="2" borderId="24" xfId="0" applyFill="1" applyBorder="1"/>
    <xf numFmtId="0" fontId="0" fillId="4" borderId="6" xfId="0" applyFill="1" applyBorder="1"/>
    <xf numFmtId="0" fontId="0" fillId="4" borderId="7" xfId="0" applyFill="1" applyBorder="1"/>
    <xf numFmtId="0" fontId="0" fillId="4" borderId="8" xfId="0" applyFill="1" applyBorder="1"/>
    <xf numFmtId="0" fontId="2" fillId="4" borderId="0" xfId="0" applyFont="1" applyFill="1" applyAlignment="1">
      <alignment horizontal="center"/>
    </xf>
    <xf numFmtId="0" fontId="2" fillId="4" borderId="0" xfId="0" applyFont="1" applyFill="1"/>
    <xf numFmtId="43" fontId="17" fillId="4" borderId="1" xfId="1" applyFont="1" applyFill="1" applyBorder="1" applyAlignment="1" applyProtection="1">
      <alignment vertical="center"/>
    </xf>
    <xf numFmtId="14" fontId="17" fillId="4" borderId="1" xfId="1" applyNumberFormat="1" applyFont="1" applyFill="1" applyBorder="1" applyAlignment="1" applyProtection="1">
      <alignment horizontal="center" vertical="center"/>
    </xf>
    <xf numFmtId="0" fontId="17" fillId="4" borderId="1" xfId="1" applyNumberFormat="1" applyFont="1" applyFill="1" applyBorder="1" applyAlignment="1" applyProtection="1">
      <alignment horizontal="center" vertical="center"/>
    </xf>
    <xf numFmtId="43" fontId="17" fillId="4" borderId="2" xfId="1" applyFont="1" applyFill="1" applyBorder="1" applyAlignment="1" applyProtection="1">
      <alignment vertical="center"/>
    </xf>
    <xf numFmtId="0" fontId="13" fillId="4" borderId="0" xfId="4" applyFont="1" applyFill="1"/>
    <xf numFmtId="0" fontId="10" fillId="4" borderId="0" xfId="4" applyFont="1" applyFill="1"/>
    <xf numFmtId="0" fontId="11" fillId="4" borderId="0" xfId="4" applyFont="1" applyFill="1"/>
    <xf numFmtId="0" fontId="12" fillId="4" borderId="0" xfId="4" applyFont="1" applyFill="1"/>
    <xf numFmtId="0" fontId="14" fillId="4" borderId="0" xfId="4" applyFont="1" applyFill="1"/>
    <xf numFmtId="43" fontId="2" fillId="4" borderId="0" xfId="1" applyFont="1" applyFill="1" applyAlignment="1" applyProtection="1">
      <alignment vertical="center"/>
    </xf>
    <xf numFmtId="0" fontId="0" fillId="4" borderId="0" xfId="0" applyFill="1" applyAlignment="1">
      <alignment horizontal="left"/>
    </xf>
    <xf numFmtId="43" fontId="0" fillId="4" borderId="1" xfId="1" applyFont="1" applyFill="1" applyBorder="1" applyProtection="1"/>
    <xf numFmtId="43" fontId="0" fillId="4" borderId="1" xfId="0" applyNumberFormat="1" applyFill="1" applyBorder="1"/>
    <xf numFmtId="0" fontId="11" fillId="0" borderId="1" xfId="4" applyFont="1" applyBorder="1"/>
    <xf numFmtId="43" fontId="0" fillId="4" borderId="0" xfId="1" applyFont="1" applyFill="1" applyBorder="1" applyAlignment="1">
      <alignment horizontal="center"/>
    </xf>
    <xf numFmtId="0" fontId="2" fillId="4" borderId="9" xfId="0" applyFont="1" applyFill="1" applyBorder="1"/>
    <xf numFmtId="0" fontId="0" fillId="4" borderId="0" xfId="0" applyFill="1" applyAlignment="1">
      <alignment vertical="center" wrapText="1"/>
    </xf>
    <xf numFmtId="0" fontId="5" fillId="4" borderId="0" xfId="0" applyFont="1" applyFill="1" applyAlignment="1">
      <alignment horizontal="center"/>
    </xf>
    <xf numFmtId="0" fontId="0" fillId="4" borderId="1" xfId="0" applyFill="1" applyBorder="1" applyAlignment="1">
      <alignment horizontal="center"/>
    </xf>
    <xf numFmtId="43" fontId="2" fillId="4" borderId="0" xfId="1" applyFont="1" applyFill="1" applyBorder="1" applyAlignment="1">
      <alignment horizontal="center"/>
    </xf>
    <xf numFmtId="164" fontId="0" fillId="4" borderId="0" xfId="1" applyNumberFormat="1" applyFont="1" applyFill="1" applyBorder="1" applyAlignment="1">
      <alignment horizontal="center"/>
    </xf>
    <xf numFmtId="10" fontId="0" fillId="4" borderId="0" xfId="1" applyNumberFormat="1" applyFont="1" applyFill="1" applyBorder="1" applyAlignment="1">
      <alignment horizontal="center"/>
    </xf>
    <xf numFmtId="0" fontId="0" fillId="4" borderId="0" xfId="0" applyFill="1" applyAlignment="1">
      <alignment vertical="center"/>
    </xf>
    <xf numFmtId="0" fontId="18" fillId="2" borderId="0" xfId="0" applyFont="1" applyFill="1"/>
    <xf numFmtId="0" fontId="19" fillId="4" borderId="0" xfId="0" applyFont="1" applyFill="1"/>
    <xf numFmtId="164" fontId="0" fillId="4" borderId="0" xfId="1" applyNumberFormat="1" applyFont="1" applyFill="1" applyBorder="1" applyAlignment="1">
      <alignment horizontal="right"/>
    </xf>
    <xf numFmtId="0" fontId="0" fillId="4" borderId="0" xfId="0" applyFill="1" applyAlignment="1">
      <alignment horizontal="right"/>
    </xf>
    <xf numFmtId="10" fontId="0" fillId="4" borderId="0" xfId="2" applyNumberFormat="1" applyFont="1" applyFill="1" applyBorder="1" applyAlignment="1">
      <alignment horizontal="right"/>
    </xf>
    <xf numFmtId="0" fontId="0" fillId="5" borderId="35" xfId="0" applyFill="1" applyBorder="1" applyAlignment="1">
      <alignment horizontal="left" wrapText="1"/>
    </xf>
    <xf numFmtId="0" fontId="2" fillId="6" borderId="2" xfId="0" applyFont="1" applyFill="1" applyBorder="1" applyAlignment="1">
      <alignment horizontal="left"/>
    </xf>
    <xf numFmtId="0" fontId="0" fillId="6" borderId="3" xfId="0" applyFill="1" applyBorder="1" applyAlignment="1">
      <alignment horizontal="center" wrapText="1"/>
    </xf>
    <xf numFmtId="0" fontId="0" fillId="6" borderId="4" xfId="0" applyFill="1" applyBorder="1" applyAlignment="1">
      <alignment horizontal="center" wrapText="1"/>
    </xf>
    <xf numFmtId="0" fontId="0" fillId="4" borderId="1" xfId="0" applyFill="1" applyBorder="1"/>
    <xf numFmtId="0" fontId="0" fillId="6" borderId="16" xfId="0" applyFill="1" applyBorder="1"/>
    <xf numFmtId="0" fontId="0" fillId="6" borderId="17" xfId="0" applyFill="1" applyBorder="1"/>
    <xf numFmtId="0" fontId="0" fillId="6" borderId="18" xfId="0" applyFill="1" applyBorder="1"/>
    <xf numFmtId="0" fontId="2" fillId="6" borderId="20" xfId="0" applyFont="1" applyFill="1" applyBorder="1"/>
    <xf numFmtId="0" fontId="0" fillId="6" borderId="12" xfId="0" applyFill="1" applyBorder="1"/>
    <xf numFmtId="0" fontId="0" fillId="6" borderId="21" xfId="0" applyFill="1" applyBorder="1"/>
    <xf numFmtId="43" fontId="0" fillId="4" borderId="1" xfId="1" applyFont="1" applyFill="1" applyBorder="1" applyAlignment="1"/>
    <xf numFmtId="0" fontId="5" fillId="4" borderId="9" xfId="0" applyFont="1" applyFill="1" applyBorder="1" applyAlignment="1">
      <alignment horizontal="center"/>
    </xf>
    <xf numFmtId="0" fontId="5" fillId="4" borderId="10" xfId="0" applyFont="1" applyFill="1" applyBorder="1" applyAlignment="1">
      <alignment horizontal="center"/>
    </xf>
    <xf numFmtId="0" fontId="20" fillId="4" borderId="0" xfId="0" applyFont="1" applyFill="1"/>
    <xf numFmtId="43" fontId="0" fillId="6" borderId="17" xfId="1" applyFont="1" applyFill="1" applyBorder="1" applyAlignment="1"/>
    <xf numFmtId="43" fontId="0" fillId="6" borderId="18" xfId="1" applyFont="1" applyFill="1" applyBorder="1" applyAlignment="1"/>
    <xf numFmtId="43" fontId="0" fillId="4" borderId="36" xfId="0" applyNumberFormat="1" applyFill="1" applyBorder="1"/>
    <xf numFmtId="164" fontId="0" fillId="3" borderId="12" xfId="1" applyNumberFormat="1" applyFont="1" applyFill="1" applyBorder="1" applyAlignment="1" applyProtection="1">
      <alignment horizontal="right"/>
      <protection locked="0"/>
    </xf>
    <xf numFmtId="43" fontId="22" fillId="4" borderId="1" xfId="1" applyFont="1" applyFill="1" applyBorder="1" applyAlignment="1" applyProtection="1">
      <alignment horizontal="center" vertical="center"/>
    </xf>
    <xf numFmtId="44" fontId="25" fillId="8" borderId="42" xfId="3" applyFont="1" applyFill="1" applyBorder="1" applyAlignment="1" applyProtection="1">
      <alignment vertical="center"/>
    </xf>
    <xf numFmtId="44" fontId="25" fillId="8" borderId="42" xfId="3" applyFont="1" applyFill="1" applyBorder="1" applyAlignment="1" applyProtection="1">
      <alignment horizontal="left" vertical="center"/>
    </xf>
    <xf numFmtId="164" fontId="26" fillId="8" borderId="0" xfId="8" applyNumberFormat="1" applyFont="1" applyFill="1" applyBorder="1" applyAlignment="1" applyProtection="1">
      <alignment vertical="center"/>
    </xf>
    <xf numFmtId="164" fontId="11" fillId="8" borderId="0" xfId="8" applyNumberFormat="1" applyFont="1" applyFill="1" applyBorder="1" applyAlignment="1" applyProtection="1">
      <alignment vertical="center"/>
    </xf>
    <xf numFmtId="164" fontId="31" fillId="8" borderId="0" xfId="8" applyNumberFormat="1" applyFont="1" applyFill="1" applyBorder="1" applyAlignment="1" applyProtection="1">
      <alignment vertical="center"/>
    </xf>
    <xf numFmtId="44" fontId="26" fillId="8" borderId="0" xfId="3" applyFont="1" applyFill="1" applyBorder="1" applyAlignment="1" applyProtection="1">
      <alignment vertical="center"/>
    </xf>
    <xf numFmtId="44" fontId="25" fillId="8" borderId="0" xfId="3" applyFont="1" applyFill="1" applyBorder="1" applyAlignment="1" applyProtection="1">
      <alignment horizontal="center" vertical="center"/>
    </xf>
    <xf numFmtId="164" fontId="25" fillId="8" borderId="0" xfId="8" applyNumberFormat="1" applyFont="1" applyFill="1" applyBorder="1" applyAlignment="1" applyProtection="1">
      <alignment vertical="center"/>
    </xf>
    <xf numFmtId="44" fontId="25" fillId="8" borderId="25" xfId="3" applyFont="1" applyFill="1" applyBorder="1" applyAlignment="1" applyProtection="1">
      <alignment vertical="center"/>
    </xf>
    <xf numFmtId="0" fontId="0" fillId="3" borderId="16" xfId="0" applyFill="1" applyBorder="1"/>
    <xf numFmtId="0" fontId="0" fillId="3" borderId="17" xfId="0" applyFill="1" applyBorder="1"/>
    <xf numFmtId="0" fontId="0" fillId="3" borderId="18" xfId="0" applyFill="1" applyBorder="1"/>
    <xf numFmtId="0" fontId="2" fillId="3" borderId="5" xfId="0" applyFont="1" applyFill="1" applyBorder="1"/>
    <xf numFmtId="0" fontId="0" fillId="3" borderId="0" xfId="0" applyFill="1"/>
    <xf numFmtId="0" fontId="0" fillId="3" borderId="20" xfId="0" applyFill="1" applyBorder="1"/>
    <xf numFmtId="0" fontId="0" fillId="3" borderId="12" xfId="0" applyFill="1" applyBorder="1"/>
    <xf numFmtId="0" fontId="0" fillId="3" borderId="21" xfId="0" applyFill="1" applyBorder="1"/>
    <xf numFmtId="0" fontId="24" fillId="7" borderId="2" xfId="6" applyFont="1" applyFill="1" applyBorder="1" applyAlignment="1">
      <alignment vertical="center"/>
    </xf>
    <xf numFmtId="0" fontId="24" fillId="7" borderId="3" xfId="6" applyFont="1" applyFill="1" applyBorder="1" applyAlignment="1">
      <alignment vertical="center"/>
    </xf>
    <xf numFmtId="0" fontId="24" fillId="7" borderId="4" xfId="6" applyFont="1" applyFill="1" applyBorder="1" applyAlignment="1">
      <alignment vertical="center"/>
    </xf>
    <xf numFmtId="0" fontId="25" fillId="8" borderId="0" xfId="7" applyFont="1" applyFill="1" applyAlignment="1">
      <alignment vertical="center"/>
    </xf>
    <xf numFmtId="0" fontId="11" fillId="8" borderId="0" xfId="6" applyFont="1" applyFill="1"/>
    <xf numFmtId="0" fontId="11" fillId="8" borderId="0" xfId="6" applyFont="1" applyFill="1" applyAlignment="1">
      <alignment horizontal="center"/>
    </xf>
    <xf numFmtId="0" fontId="30" fillId="8" borderId="0" xfId="6" applyFont="1" applyFill="1" applyAlignment="1">
      <alignment horizontal="center"/>
    </xf>
    <xf numFmtId="0" fontId="26" fillId="8" borderId="0" xfId="7" applyFont="1" applyFill="1" applyAlignment="1">
      <alignment horizontal="left" vertical="center" indent="2"/>
    </xf>
    <xf numFmtId="0" fontId="26" fillId="8" borderId="0" xfId="7" applyFont="1" applyFill="1" applyAlignment="1">
      <alignment vertical="center"/>
    </xf>
    <xf numFmtId="44" fontId="0" fillId="4" borderId="0" xfId="3" applyFont="1" applyFill="1" applyProtection="1"/>
    <xf numFmtId="0" fontId="40" fillId="8" borderId="0" xfId="6" applyFont="1" applyFill="1"/>
    <xf numFmtId="0" fontId="41" fillId="8" borderId="0" xfId="6" applyFont="1" applyFill="1"/>
    <xf numFmtId="0" fontId="41" fillId="8" borderId="0" xfId="6" applyFont="1" applyFill="1" applyAlignment="1">
      <alignment horizontal="center"/>
    </xf>
    <xf numFmtId="0" fontId="26" fillId="8" borderId="0" xfId="7" applyFont="1" applyFill="1" applyAlignment="1">
      <alignment horizontal="left" vertical="center"/>
    </xf>
    <xf numFmtId="0" fontId="25" fillId="8" borderId="0" xfId="7" applyFont="1" applyFill="1" applyAlignment="1">
      <alignment horizontal="left" vertical="center" indent="2"/>
    </xf>
    <xf numFmtId="43" fontId="0" fillId="4" borderId="0" xfId="0" applyNumberFormat="1" applyFill="1"/>
    <xf numFmtId="0" fontId="41" fillId="8" borderId="0" xfId="6" applyFont="1" applyFill="1" applyAlignment="1">
      <alignment vertical="center"/>
    </xf>
    <xf numFmtId="43" fontId="0" fillId="4" borderId="12" xfId="0" applyNumberFormat="1" applyFill="1" applyBorder="1"/>
    <xf numFmtId="0" fontId="26" fillId="8" borderId="39" xfId="7" applyFont="1" applyFill="1" applyBorder="1" applyAlignment="1">
      <alignment horizontal="left" vertical="center" indent="2"/>
    </xf>
    <xf numFmtId="0" fontId="25" fillId="8" borderId="39" xfId="7" applyFont="1" applyFill="1" applyBorder="1" applyAlignment="1">
      <alignment horizontal="left" vertical="center" indent="4"/>
    </xf>
    <xf numFmtId="0" fontId="25" fillId="8" borderId="39" xfId="7" applyFont="1" applyFill="1" applyBorder="1" applyAlignment="1">
      <alignment horizontal="left" vertical="center" indent="2"/>
    </xf>
    <xf numFmtId="0" fontId="25" fillId="8" borderId="0" xfId="7" applyFont="1" applyFill="1" applyAlignment="1">
      <alignment horizontal="left" vertical="center" indent="1"/>
    </xf>
    <xf numFmtId="0" fontId="27" fillId="8" borderId="0" xfId="7" applyFont="1" applyFill="1" applyAlignment="1">
      <alignment vertical="center"/>
    </xf>
    <xf numFmtId="44" fontId="0" fillId="4" borderId="25" xfId="3" applyFont="1" applyFill="1" applyBorder="1" applyProtection="1"/>
    <xf numFmtId="0" fontId="24" fillId="9" borderId="0" xfId="6" applyFont="1" applyFill="1" applyAlignment="1">
      <alignment horizontal="center" vertical="center"/>
    </xf>
    <xf numFmtId="44" fontId="0" fillId="4" borderId="25" xfId="0" applyNumberFormat="1" applyFill="1" applyBorder="1"/>
    <xf numFmtId="0" fontId="25" fillId="8" borderId="40" xfId="7" applyFont="1" applyFill="1" applyBorder="1" applyAlignment="1">
      <alignment vertical="center"/>
    </xf>
    <xf numFmtId="0" fontId="25" fillId="8" borderId="41" xfId="7" applyFont="1" applyFill="1" applyBorder="1" applyAlignment="1">
      <alignment horizontal="left" vertical="center" indent="4"/>
    </xf>
    <xf numFmtId="0" fontId="25" fillId="8" borderId="41" xfId="7" applyFont="1" applyFill="1" applyBorder="1" applyAlignment="1">
      <alignment horizontal="left" vertical="center" indent="2"/>
    </xf>
    <xf numFmtId="39" fontId="24" fillId="8" borderId="30" xfId="4" applyNumberFormat="1" applyFont="1" applyFill="1" applyBorder="1"/>
    <xf numFmtId="39" fontId="24" fillId="8" borderId="48" xfId="4" applyNumberFormat="1" applyFont="1" applyFill="1" applyBorder="1" applyAlignment="1">
      <alignment wrapText="1"/>
    </xf>
    <xf numFmtId="39" fontId="24" fillId="8" borderId="48" xfId="4" applyNumberFormat="1" applyFont="1" applyFill="1" applyBorder="1" applyAlignment="1">
      <alignment horizontal="left" wrapText="1" indent="1"/>
    </xf>
    <xf numFmtId="39" fontId="30" fillId="8" borderId="48" xfId="4" applyNumberFormat="1" applyFont="1" applyFill="1" applyBorder="1" applyAlignment="1">
      <alignment vertical="top" wrapText="1"/>
    </xf>
    <xf numFmtId="39" fontId="30" fillId="8" borderId="48" xfId="4" applyNumberFormat="1" applyFont="1" applyFill="1" applyBorder="1"/>
    <xf numFmtId="39" fontId="37" fillId="8" borderId="49" xfId="4" applyNumberFormat="1" applyFont="1" applyFill="1" applyBorder="1"/>
    <xf numFmtId="44" fontId="42" fillId="3" borderId="45" xfId="3" applyFont="1" applyFill="1" applyBorder="1" applyAlignment="1" applyProtection="1">
      <alignment vertical="center"/>
    </xf>
    <xf numFmtId="44" fontId="42" fillId="3" borderId="44" xfId="3" applyFont="1" applyFill="1" applyBorder="1" applyAlignment="1" applyProtection="1">
      <alignment vertical="center"/>
    </xf>
    <xf numFmtId="44" fontId="28" fillId="4" borderId="31" xfId="3" applyFont="1" applyFill="1" applyBorder="1" applyAlignment="1" applyProtection="1">
      <alignment vertical="center"/>
    </xf>
    <xf numFmtId="44" fontId="42" fillId="3" borderId="46" xfId="3" applyFont="1" applyFill="1" applyBorder="1" applyAlignment="1" applyProtection="1">
      <alignment vertical="center"/>
    </xf>
    <xf numFmtId="0" fontId="25" fillId="8" borderId="40" xfId="7" applyFont="1" applyFill="1" applyBorder="1" applyAlignment="1">
      <alignment horizontal="left" vertical="center"/>
    </xf>
    <xf numFmtId="0" fontId="29" fillId="8" borderId="41" xfId="7" applyFont="1" applyFill="1" applyBorder="1" applyAlignment="1">
      <alignment horizontal="left" vertical="center" indent="3"/>
    </xf>
    <xf numFmtId="0" fontId="33" fillId="8" borderId="0" xfId="9" applyFill="1"/>
    <xf numFmtId="0" fontId="25" fillId="8" borderId="0" xfId="7" applyFont="1" applyFill="1" applyAlignment="1">
      <alignment horizontal="left" vertical="center"/>
    </xf>
    <xf numFmtId="10" fontId="0" fillId="4" borderId="0" xfId="2" applyNumberFormat="1" applyFont="1" applyFill="1" applyProtection="1"/>
    <xf numFmtId="39" fontId="24" fillId="8" borderId="30" xfId="4" applyNumberFormat="1" applyFont="1" applyFill="1" applyBorder="1" applyAlignment="1">
      <alignment horizontal="left" indent="1"/>
    </xf>
    <xf numFmtId="39" fontId="30" fillId="8" borderId="31" xfId="4" applyNumberFormat="1" applyFont="1" applyFill="1" applyBorder="1"/>
    <xf numFmtId="39" fontId="30" fillId="8" borderId="0" xfId="4" applyNumberFormat="1" applyFont="1" applyFill="1"/>
    <xf numFmtId="39" fontId="30" fillId="8" borderId="0" xfId="4" applyNumberFormat="1" applyFont="1" applyFill="1" applyAlignment="1">
      <alignment vertical="top" wrapText="1"/>
    </xf>
    <xf numFmtId="39" fontId="37" fillId="8" borderId="29" xfId="4" applyNumberFormat="1" applyFont="1" applyFill="1" applyBorder="1"/>
    <xf numFmtId="39" fontId="30" fillId="8" borderId="31" xfId="4" applyNumberFormat="1" applyFont="1" applyFill="1" applyBorder="1" applyAlignment="1">
      <alignment horizontal="center" vertical="top" wrapText="1"/>
    </xf>
    <xf numFmtId="39" fontId="30" fillId="8" borderId="0" xfId="4" applyNumberFormat="1" applyFont="1" applyFill="1" applyAlignment="1">
      <alignment horizontal="center" vertical="top" wrapText="1"/>
    </xf>
    <xf numFmtId="39" fontId="30" fillId="8" borderId="0" xfId="4" applyNumberFormat="1" applyFont="1" applyFill="1" applyAlignment="1">
      <alignment horizontal="center"/>
    </xf>
    <xf numFmtId="39" fontId="38" fillId="8" borderId="50" xfId="4" applyNumberFormat="1" applyFont="1" applyFill="1" applyBorder="1" applyAlignment="1">
      <alignment vertical="top"/>
    </xf>
    <xf numFmtId="39" fontId="38" fillId="8" borderId="47" xfId="4" applyNumberFormat="1" applyFont="1" applyFill="1" applyBorder="1" applyAlignment="1">
      <alignment vertical="top" wrapText="1"/>
    </xf>
    <xf numFmtId="39" fontId="37" fillId="8" borderId="51" xfId="4" applyNumberFormat="1" applyFont="1" applyFill="1" applyBorder="1"/>
    <xf numFmtId="39" fontId="38" fillId="8" borderId="0" xfId="4" applyNumberFormat="1" applyFont="1" applyFill="1" applyAlignment="1">
      <alignment horizontal="left" vertical="top"/>
    </xf>
    <xf numFmtId="39" fontId="38" fillId="8" borderId="0" xfId="4" applyNumberFormat="1" applyFont="1" applyFill="1" applyAlignment="1">
      <alignment horizontal="center" vertical="top" wrapText="1"/>
    </xf>
    <xf numFmtId="39" fontId="38" fillId="8" borderId="0" xfId="4" applyNumberFormat="1" applyFont="1" applyFill="1" applyAlignment="1">
      <alignment vertical="top" wrapText="1"/>
    </xf>
    <xf numFmtId="39" fontId="38" fillId="8" borderId="0" xfId="4" applyNumberFormat="1" applyFont="1" applyFill="1" applyAlignment="1">
      <alignment horizontal="left" vertical="top" wrapText="1"/>
    </xf>
    <xf numFmtId="39" fontId="37" fillId="8" borderId="0" xfId="4" applyNumberFormat="1" applyFont="1" applyFill="1"/>
    <xf numFmtId="0" fontId="24" fillId="7" borderId="2" xfId="6" applyFont="1" applyFill="1" applyBorder="1" applyAlignment="1">
      <alignment horizontal="left" vertical="center"/>
    </xf>
    <xf numFmtId="0" fontId="24" fillId="7" borderId="3" xfId="6" applyFont="1" applyFill="1" applyBorder="1" applyAlignment="1">
      <alignment horizontal="left" vertical="center"/>
    </xf>
    <xf numFmtId="0" fontId="24" fillId="7" borderId="4" xfId="6" applyFont="1" applyFill="1" applyBorder="1" applyAlignment="1">
      <alignment horizontal="left" vertical="center"/>
    </xf>
    <xf numFmtId="0" fontId="12" fillId="8" borderId="0" xfId="6" applyFont="1" applyFill="1"/>
    <xf numFmtId="39" fontId="39" fillId="8" borderId="0" xfId="4" applyNumberFormat="1" applyFont="1" applyFill="1" applyAlignment="1">
      <alignment horizontal="center" vertical="top" wrapText="1"/>
    </xf>
    <xf numFmtId="39" fontId="39" fillId="8" borderId="0" xfId="4" applyNumberFormat="1" applyFont="1" applyFill="1" applyAlignment="1">
      <alignment vertical="top" wrapText="1"/>
    </xf>
    <xf numFmtId="39" fontId="37" fillId="8" borderId="52" xfId="4" applyNumberFormat="1" applyFont="1" applyFill="1" applyBorder="1"/>
    <xf numFmtId="164" fontId="32" fillId="8" borderId="0" xfId="7" applyNumberFormat="1" applyFont="1" applyFill="1" applyAlignment="1">
      <alignment vertical="center"/>
    </xf>
    <xf numFmtId="44" fontId="11" fillId="8" borderId="0" xfId="3" applyFont="1" applyFill="1" applyBorder="1" applyProtection="1"/>
    <xf numFmtId="0" fontId="34" fillId="8" borderId="0" xfId="7" applyFont="1" applyFill="1" applyAlignment="1">
      <alignment vertical="center"/>
    </xf>
    <xf numFmtId="0" fontId="35" fillId="8" borderId="0" xfId="7" applyFont="1" applyFill="1" applyAlignment="1">
      <alignment vertical="center"/>
    </xf>
    <xf numFmtId="0" fontId="29" fillId="8" borderId="0" xfId="7" applyFont="1" applyFill="1" applyAlignment="1">
      <alignment vertical="center"/>
    </xf>
    <xf numFmtId="39" fontId="38" fillId="8" borderId="50" xfId="4" applyNumberFormat="1" applyFont="1" applyFill="1" applyBorder="1" applyAlignment="1">
      <alignment horizontal="left" vertical="top"/>
    </xf>
    <xf numFmtId="39" fontId="38" fillId="8" borderId="47" xfId="4" applyNumberFormat="1" applyFont="1" applyFill="1" applyBorder="1" applyAlignment="1">
      <alignment horizontal="center" vertical="top" wrapText="1"/>
    </xf>
    <xf numFmtId="39" fontId="38" fillId="8" borderId="47" xfId="4" applyNumberFormat="1" applyFont="1" applyFill="1" applyBorder="1" applyAlignment="1">
      <alignment horizontal="left" vertical="top" wrapText="1"/>
    </xf>
    <xf numFmtId="0" fontId="39" fillId="7" borderId="2" xfId="6" applyFont="1" applyFill="1" applyBorder="1" applyAlignment="1">
      <alignment horizontal="left" vertical="center"/>
    </xf>
    <xf numFmtId="0" fontId="39" fillId="7" borderId="3" xfId="6" applyFont="1" applyFill="1" applyBorder="1" applyAlignment="1">
      <alignment horizontal="left" vertical="center"/>
    </xf>
    <xf numFmtId="0" fontId="39" fillId="7" borderId="4" xfId="6" applyFont="1" applyFill="1" applyBorder="1" applyAlignment="1">
      <alignment horizontal="left" vertical="center"/>
    </xf>
    <xf numFmtId="0" fontId="26" fillId="8" borderId="39" xfId="7" applyFont="1" applyFill="1" applyBorder="1" applyAlignment="1">
      <alignment horizontal="left" vertical="center"/>
    </xf>
    <xf numFmtId="0" fontId="25" fillId="8" borderId="0" xfId="7" applyFont="1" applyFill="1" applyAlignment="1">
      <alignment horizontal="left" vertical="center" indent="3"/>
    </xf>
    <xf numFmtId="39" fontId="24" fillId="8" borderId="31" xfId="4" applyNumberFormat="1" applyFont="1" applyFill="1" applyBorder="1" applyAlignment="1">
      <alignment horizontal="left" indent="1"/>
    </xf>
    <xf numFmtId="39" fontId="24" fillId="8" borderId="0" xfId="4" applyNumberFormat="1" applyFont="1" applyFill="1" applyAlignment="1">
      <alignment horizontal="left" wrapText="1" indent="1"/>
    </xf>
    <xf numFmtId="39" fontId="24" fillId="8" borderId="0" xfId="4" applyNumberFormat="1" applyFont="1" applyFill="1" applyAlignment="1">
      <alignment wrapText="1"/>
    </xf>
    <xf numFmtId="0" fontId="25" fillId="8" borderId="0" xfId="7" applyFont="1" applyFill="1" applyAlignment="1">
      <alignment horizontal="left" vertical="center" indent="4"/>
    </xf>
    <xf numFmtId="39" fontId="38" fillId="8" borderId="30" xfId="4" applyNumberFormat="1" applyFont="1" applyFill="1" applyBorder="1" applyAlignment="1">
      <alignment horizontal="center" vertical="top" wrapText="1"/>
    </xf>
    <xf numFmtId="39" fontId="38" fillId="8" borderId="48" xfId="4" applyNumberFormat="1" applyFont="1" applyFill="1" applyBorder="1" applyAlignment="1">
      <alignment horizontal="center" vertical="top" wrapText="1"/>
    </xf>
    <xf numFmtId="39" fontId="38" fillId="8" borderId="48" xfId="4" applyNumberFormat="1" applyFont="1" applyFill="1" applyBorder="1" applyAlignment="1">
      <alignment vertical="top" wrapText="1"/>
    </xf>
    <xf numFmtId="39" fontId="24" fillId="8" borderId="31" xfId="4" applyNumberFormat="1" applyFont="1" applyFill="1" applyBorder="1" applyAlignment="1">
      <alignment horizontal="left" vertical="top" indent="1"/>
    </xf>
    <xf numFmtId="44" fontId="24" fillId="3" borderId="0" xfId="3" applyFont="1" applyFill="1" applyBorder="1" applyAlignment="1" applyProtection="1">
      <alignment vertical="center"/>
    </xf>
    <xf numFmtId="43" fontId="24" fillId="3" borderId="0" xfId="1" applyFont="1" applyFill="1" applyBorder="1" applyAlignment="1" applyProtection="1">
      <alignment vertical="center"/>
    </xf>
    <xf numFmtId="43" fontId="24" fillId="3" borderId="12" xfId="1" applyFont="1" applyFill="1" applyBorder="1" applyAlignment="1" applyProtection="1">
      <alignment vertical="center"/>
    </xf>
    <xf numFmtId="44" fontId="30" fillId="9" borderId="0" xfId="3" applyFont="1" applyFill="1" applyBorder="1" applyAlignment="1" applyProtection="1">
      <alignment vertical="center"/>
    </xf>
    <xf numFmtId="0" fontId="25" fillId="8" borderId="55" xfId="7" applyFont="1" applyFill="1" applyBorder="1" applyAlignment="1">
      <alignment horizontal="left" vertical="center" indent="2"/>
    </xf>
    <xf numFmtId="0" fontId="25" fillId="8" borderId="55" xfId="7" applyFont="1" applyFill="1" applyBorder="1" applyAlignment="1">
      <alignment horizontal="left" vertical="center" indent="4"/>
    </xf>
    <xf numFmtId="0" fontId="0" fillId="11" borderId="0" xfId="0" applyFill="1"/>
    <xf numFmtId="0" fontId="3" fillId="11" borderId="65" xfId="0" applyFont="1" applyFill="1" applyBorder="1"/>
    <xf numFmtId="0" fontId="0" fillId="11" borderId="12" xfId="0"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0" xfId="0" applyFont="1" applyFill="1" applyAlignment="1">
      <alignment horizontal="center"/>
    </xf>
    <xf numFmtId="0" fontId="3" fillId="4" borderId="5" xfId="0" applyFont="1" applyFill="1" applyBorder="1" applyAlignment="1">
      <alignment horizontal="center"/>
    </xf>
    <xf numFmtId="0" fontId="5" fillId="2" borderId="9" xfId="0" applyFont="1" applyFill="1" applyBorder="1"/>
    <xf numFmtId="0" fontId="3" fillId="2" borderId="0" xfId="0" applyFont="1" applyFill="1"/>
    <xf numFmtId="0" fontId="3" fillId="2" borderId="10" xfId="0" applyFont="1" applyFill="1" applyBorder="1"/>
    <xf numFmtId="0" fontId="5" fillId="0" borderId="9" xfId="0" applyFont="1" applyBorder="1"/>
    <xf numFmtId="0" fontId="3" fillId="0" borderId="0" xfId="0" applyFont="1"/>
    <xf numFmtId="0" fontId="3" fillId="4" borderId="11" xfId="0" applyFont="1" applyFill="1" applyBorder="1"/>
    <xf numFmtId="0" fontId="3" fillId="4" borderId="12" xfId="0" applyFont="1" applyFill="1" applyBorder="1"/>
    <xf numFmtId="0" fontId="3" fillId="4" borderId="13" xfId="0" applyFont="1" applyFill="1" applyBorder="1"/>
    <xf numFmtId="0" fontId="3" fillId="2" borderId="14" xfId="0" applyFont="1" applyFill="1" applyBorder="1"/>
    <xf numFmtId="0" fontId="3" fillId="2" borderId="3" xfId="0" applyFont="1" applyFill="1" applyBorder="1"/>
    <xf numFmtId="0" fontId="3" fillId="2" borderId="15" xfId="0" applyFont="1" applyFill="1" applyBorder="1"/>
    <xf numFmtId="0" fontId="3" fillId="2" borderId="9" xfId="0" applyFont="1" applyFill="1" applyBorder="1"/>
    <xf numFmtId="0" fontId="3" fillId="4" borderId="0" xfId="0" applyFont="1" applyFill="1" applyAlignment="1">
      <alignment horizontal="left" indent="2"/>
    </xf>
    <xf numFmtId="0" fontId="8" fillId="4" borderId="0" xfId="0" applyFont="1" applyFill="1"/>
    <xf numFmtId="0" fontId="3" fillId="4" borderId="22" xfId="0" applyFont="1" applyFill="1" applyBorder="1"/>
    <xf numFmtId="0" fontId="3" fillId="4" borderId="23" xfId="0" applyFont="1" applyFill="1" applyBorder="1"/>
    <xf numFmtId="0" fontId="3" fillId="4" borderId="24" xfId="0" applyFont="1" applyFill="1" applyBorder="1"/>
    <xf numFmtId="0" fontId="3" fillId="4" borderId="0" xfId="0" applyFont="1" applyFill="1" applyProtection="1">
      <protection locked="0"/>
    </xf>
    <xf numFmtId="0" fontId="0" fillId="3" borderId="35" xfId="0" applyFill="1" applyBorder="1" applyAlignment="1" applyProtection="1">
      <alignment horizontal="center" wrapText="1"/>
      <protection locked="0"/>
    </xf>
    <xf numFmtId="164" fontId="0" fillId="3" borderId="1" xfId="1" applyNumberFormat="1" applyFont="1" applyFill="1" applyBorder="1" applyAlignment="1" applyProtection="1">
      <alignment horizontal="center"/>
      <protection locked="0"/>
    </xf>
    <xf numFmtId="43" fontId="0" fillId="3" borderId="1" xfId="1" applyFont="1" applyFill="1" applyBorder="1" applyAlignment="1" applyProtection="1">
      <protection locked="0"/>
    </xf>
    <xf numFmtId="0" fontId="2" fillId="6" borderId="1" xfId="0" applyFont="1" applyFill="1" applyBorder="1"/>
    <xf numFmtId="43" fontId="2" fillId="6" borderId="35" xfId="0" applyNumberFormat="1" applyFont="1" applyFill="1" applyBorder="1"/>
    <xf numFmtId="164" fontId="0" fillId="6" borderId="12" xfId="1" applyNumberFormat="1" applyFont="1" applyFill="1" applyBorder="1" applyAlignment="1">
      <alignment horizontal="right"/>
    </xf>
    <xf numFmtId="0" fontId="0" fillId="6" borderId="0" xfId="0" applyFill="1" applyAlignment="1">
      <alignment horizontal="right"/>
    </xf>
    <xf numFmtId="164" fontId="0" fillId="6" borderId="32" xfId="1" applyNumberFormat="1" applyFont="1" applyFill="1" applyBorder="1" applyAlignment="1">
      <alignment horizontal="right"/>
    </xf>
    <xf numFmtId="10" fontId="0" fillId="6" borderId="12" xfId="2" applyNumberFormat="1" applyFont="1" applyFill="1" applyBorder="1" applyAlignment="1">
      <alignment horizontal="right"/>
    </xf>
    <xf numFmtId="10" fontId="0" fillId="6" borderId="32" xfId="2" applyNumberFormat="1" applyFont="1" applyFill="1" applyBorder="1" applyAlignment="1">
      <alignment horizontal="right"/>
    </xf>
    <xf numFmtId="44" fontId="0" fillId="4" borderId="0" xfId="3" applyFont="1" applyFill="1" applyBorder="1" applyAlignment="1">
      <alignment horizontal="center"/>
    </xf>
    <xf numFmtId="43" fontId="25" fillId="8" borderId="56" xfId="1" applyFont="1" applyFill="1" applyBorder="1" applyAlignment="1" applyProtection="1">
      <alignment vertical="center"/>
    </xf>
    <xf numFmtId="0" fontId="0" fillId="3" borderId="1" xfId="0" applyFill="1" applyBorder="1" applyProtection="1">
      <protection locked="0"/>
    </xf>
    <xf numFmtId="43" fontId="0" fillId="3" borderId="1" xfId="1" applyFont="1" applyFill="1" applyBorder="1" applyProtection="1">
      <protection locked="0"/>
    </xf>
    <xf numFmtId="14" fontId="0" fillId="3" borderId="1" xfId="0" applyNumberFormat="1" applyFill="1" applyBorder="1" applyProtection="1">
      <protection locked="0"/>
    </xf>
    <xf numFmtId="9" fontId="0" fillId="3" borderId="1" xfId="2" applyFont="1" applyFill="1" applyBorder="1" applyProtection="1">
      <protection locked="0"/>
    </xf>
    <xf numFmtId="41" fontId="15" fillId="3" borderId="1" xfId="5" applyNumberFormat="1" applyFont="1" applyFill="1" applyBorder="1" applyAlignment="1">
      <alignment horizontal="center" vertical="center" wrapText="1"/>
    </xf>
    <xf numFmtId="41" fontId="16" fillId="3" borderId="1" xfId="5" applyNumberFormat="1" applyFont="1" applyFill="1" applyBorder="1" applyAlignment="1">
      <alignment horizontal="center" vertical="center" wrapText="1"/>
    </xf>
    <xf numFmtId="0" fontId="21" fillId="3" borderId="1" xfId="5" applyFont="1" applyFill="1" applyBorder="1" applyAlignment="1">
      <alignment horizontal="center" vertical="center" wrapText="1"/>
    </xf>
    <xf numFmtId="0" fontId="19" fillId="4" borderId="0" xfId="0" applyFont="1" applyFill="1" applyAlignment="1">
      <alignment horizontal="center"/>
    </xf>
    <xf numFmtId="164" fontId="19" fillId="4" borderId="0" xfId="0" applyNumberFormat="1" applyFont="1" applyFill="1"/>
    <xf numFmtId="164" fontId="2" fillId="4" borderId="0" xfId="1" applyNumberFormat="1" applyFont="1" applyFill="1" applyBorder="1" applyAlignment="1"/>
    <xf numFmtId="0" fontId="0" fillId="4" borderId="60" xfId="0" applyFill="1" applyBorder="1"/>
    <xf numFmtId="0" fontId="0" fillId="4" borderId="61" xfId="0" applyFill="1" applyBorder="1"/>
    <xf numFmtId="0" fontId="0" fillId="0" borderId="62" xfId="0" applyBorder="1"/>
    <xf numFmtId="0" fontId="0" fillId="0" borderId="62" xfId="0" applyBorder="1" applyAlignment="1">
      <alignment horizontal="center"/>
    </xf>
    <xf numFmtId="1" fontId="0" fillId="4" borderId="0" xfId="0" applyNumberFormat="1" applyFill="1" applyAlignment="1">
      <alignment horizontal="center"/>
    </xf>
    <xf numFmtId="0" fontId="2" fillId="0" borderId="62" xfId="0" applyFont="1" applyBorder="1"/>
    <xf numFmtId="0" fontId="2" fillId="0" borderId="62" xfId="0" applyFont="1" applyBorder="1" applyAlignment="1">
      <alignment horizontal="center" vertical="center" wrapText="1"/>
    </xf>
    <xf numFmtId="0" fontId="0" fillId="0" borderId="62" xfId="0" applyBorder="1" applyAlignment="1">
      <alignment wrapText="1"/>
    </xf>
    <xf numFmtId="44" fontId="0" fillId="0" borderId="62" xfId="3" applyFont="1" applyBorder="1" applyProtection="1"/>
    <xf numFmtId="0" fontId="0" fillId="4" borderId="66" xfId="0" applyFill="1" applyBorder="1"/>
    <xf numFmtId="0" fontId="0" fillId="4" borderId="54" xfId="0" applyFill="1" applyBorder="1"/>
    <xf numFmtId="0" fontId="0" fillId="4" borderId="67" xfId="0" applyFill="1" applyBorder="1"/>
    <xf numFmtId="0" fontId="3" fillId="4" borderId="0" xfId="0" applyFont="1" applyFill="1" applyAlignment="1">
      <alignment horizontal="left" indent="5"/>
    </xf>
    <xf numFmtId="0" fontId="45" fillId="4" borderId="0" xfId="10" applyFill="1"/>
    <xf numFmtId="10" fontId="3" fillId="4" borderId="0" xfId="0" applyNumberFormat="1" applyFont="1" applyFill="1" applyAlignment="1">
      <alignment horizontal="center"/>
    </xf>
    <xf numFmtId="0" fontId="3" fillId="12" borderId="9" xfId="0" applyFont="1" applyFill="1" applyBorder="1"/>
    <xf numFmtId="0" fontId="3" fillId="12" borderId="0" xfId="0" applyFont="1" applyFill="1"/>
    <xf numFmtId="0" fontId="3" fillId="12" borderId="10" xfId="0" applyFont="1" applyFill="1" applyBorder="1"/>
    <xf numFmtId="0" fontId="3" fillId="4" borderId="0" xfId="0" applyFont="1" applyFill="1" applyAlignment="1" applyProtection="1">
      <alignment horizontal="center"/>
      <protection locked="0"/>
    </xf>
    <xf numFmtId="10" fontId="3" fillId="4" borderId="0" xfId="0" applyNumberFormat="1" applyFont="1" applyFill="1" applyAlignment="1" applyProtection="1">
      <alignment horizontal="center"/>
      <protection locked="0"/>
    </xf>
    <xf numFmtId="0" fontId="3" fillId="4" borderId="0" xfId="0" applyFont="1" applyFill="1" applyAlignment="1">
      <alignment horizontal="left" vertical="center"/>
    </xf>
    <xf numFmtId="0" fontId="3" fillId="4" borderId="0" xfId="0" applyFont="1" applyFill="1" applyAlignment="1">
      <alignment horizontal="left" vertical="center" indent="2"/>
    </xf>
    <xf numFmtId="0" fontId="3" fillId="4" borderId="0" xfId="0" applyFont="1" applyFill="1" applyAlignment="1">
      <alignment horizontal="left" vertical="center" indent="3"/>
    </xf>
    <xf numFmtId="0" fontId="45" fillId="4" borderId="0" xfId="10" applyFill="1" applyProtection="1">
      <protection locked="0"/>
    </xf>
    <xf numFmtId="43" fontId="0" fillId="4" borderId="1" xfId="1" applyFont="1" applyFill="1" applyBorder="1" applyAlignment="1" applyProtection="1"/>
    <xf numFmtId="164" fontId="0" fillId="4" borderId="0" xfId="1" applyNumberFormat="1" applyFont="1" applyFill="1" applyBorder="1" applyAlignment="1" applyProtection="1">
      <alignment horizontal="right"/>
    </xf>
    <xf numFmtId="164" fontId="0" fillId="6" borderId="12" xfId="1" applyNumberFormat="1" applyFont="1" applyFill="1" applyBorder="1" applyAlignment="1" applyProtection="1">
      <alignment horizontal="right"/>
    </xf>
    <xf numFmtId="10" fontId="0" fillId="6" borderId="12" xfId="2" applyNumberFormat="1" applyFont="1" applyFill="1" applyBorder="1" applyAlignment="1" applyProtection="1">
      <alignment horizontal="right"/>
    </xf>
    <xf numFmtId="10" fontId="0" fillId="4" borderId="0" xfId="2" applyNumberFormat="1" applyFont="1" applyFill="1" applyBorder="1" applyAlignment="1" applyProtection="1">
      <alignment horizontal="right"/>
    </xf>
    <xf numFmtId="164" fontId="0" fillId="6" borderId="32" xfId="1" applyNumberFormat="1" applyFont="1" applyFill="1" applyBorder="1" applyAlignment="1" applyProtection="1">
      <alignment horizontal="right"/>
    </xf>
    <xf numFmtId="10" fontId="0" fillId="6" borderId="32" xfId="2" applyNumberFormat="1" applyFont="1" applyFill="1" applyBorder="1" applyAlignment="1" applyProtection="1">
      <alignment horizontal="right"/>
    </xf>
    <xf numFmtId="0" fontId="0" fillId="4" borderId="20" xfId="0" applyFill="1" applyBorder="1" applyAlignment="1">
      <alignment horizontal="left" wrapText="1"/>
    </xf>
    <xf numFmtId="0" fontId="0" fillId="4" borderId="12" xfId="0" applyFill="1" applyBorder="1" applyAlignment="1">
      <alignment horizontal="center" wrapText="1"/>
    </xf>
    <xf numFmtId="0" fontId="0" fillId="4" borderId="21" xfId="0" applyFill="1" applyBorder="1" applyAlignment="1">
      <alignment horizontal="center" wrapText="1"/>
    </xf>
    <xf numFmtId="0" fontId="0" fillId="4" borderId="2" xfId="0" applyFill="1" applyBorder="1"/>
    <xf numFmtId="164" fontId="0" fillId="4" borderId="3" xfId="1" applyNumberFormat="1" applyFont="1" applyFill="1" applyBorder="1" applyAlignment="1" applyProtection="1">
      <alignment horizontal="center"/>
    </xf>
    <xf numFmtId="164" fontId="0" fillId="4" borderId="4" xfId="1" applyNumberFormat="1" applyFont="1" applyFill="1" applyBorder="1" applyAlignment="1" applyProtection="1">
      <alignment horizontal="center"/>
    </xf>
    <xf numFmtId="43" fontId="0" fillId="6" borderId="17" xfId="1" applyFont="1" applyFill="1" applyBorder="1" applyAlignment="1" applyProtection="1"/>
    <xf numFmtId="43" fontId="0" fillId="6" borderId="18" xfId="1" applyFont="1" applyFill="1" applyBorder="1" applyAlignment="1" applyProtection="1"/>
    <xf numFmtId="43" fontId="2" fillId="4" borderId="0" xfId="1" applyFont="1" applyFill="1" applyBorder="1" applyAlignment="1" applyProtection="1">
      <alignment horizontal="center"/>
    </xf>
    <xf numFmtId="164" fontId="0" fillId="4" borderId="0" xfId="1" applyNumberFormat="1" applyFont="1" applyFill="1" applyBorder="1" applyAlignment="1" applyProtection="1">
      <alignment horizontal="center"/>
    </xf>
    <xf numFmtId="44" fontId="0" fillId="4" borderId="0" xfId="3" applyFont="1" applyFill="1" applyBorder="1" applyAlignment="1" applyProtection="1">
      <alignment horizontal="center"/>
    </xf>
    <xf numFmtId="10" fontId="0" fillId="4" borderId="0" xfId="1" applyNumberFormat="1" applyFont="1" applyFill="1" applyBorder="1" applyAlignment="1" applyProtection="1">
      <alignment horizontal="center"/>
    </xf>
    <xf numFmtId="0" fontId="0" fillId="4" borderId="36" xfId="0" applyFill="1" applyBorder="1"/>
    <xf numFmtId="0" fontId="0" fillId="6" borderId="6" xfId="0" applyFill="1" applyBorder="1"/>
    <xf numFmtId="0" fontId="0" fillId="6" borderId="7" xfId="0" applyFill="1" applyBorder="1"/>
    <xf numFmtId="0" fontId="0" fillId="6" borderId="8" xfId="0" applyFill="1" applyBorder="1"/>
    <xf numFmtId="0" fontId="2" fillId="6" borderId="11" xfId="0" applyFont="1" applyFill="1" applyBorder="1"/>
    <xf numFmtId="0" fontId="0" fillId="6" borderId="13" xfId="0" applyFill="1" applyBorder="1"/>
    <xf numFmtId="0" fontId="0" fillId="4" borderId="68" xfId="0" applyFill="1" applyBorder="1"/>
    <xf numFmtId="0" fontId="0" fillId="4" borderId="69" xfId="0" applyFill="1" applyBorder="1"/>
    <xf numFmtId="0" fontId="2" fillId="6" borderId="70" xfId="0" applyFont="1" applyFill="1" applyBorder="1"/>
    <xf numFmtId="43" fontId="2" fillId="6" borderId="36" xfId="0" applyNumberFormat="1" applyFont="1" applyFill="1" applyBorder="1"/>
    <xf numFmtId="0" fontId="0" fillId="4" borderId="0" xfId="0" applyFill="1" applyAlignment="1">
      <alignment horizontal="left" vertical="center" wrapText="1"/>
    </xf>
    <xf numFmtId="0" fontId="19" fillId="6" borderId="6" xfId="0" applyFont="1" applyFill="1" applyBorder="1"/>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19" fillId="6" borderId="9" xfId="0" applyFont="1" applyFill="1" applyBorder="1"/>
    <xf numFmtId="0" fontId="0" fillId="6" borderId="0" xfId="0" applyFill="1"/>
    <xf numFmtId="0" fontId="0" fillId="6" borderId="10" xfId="0" applyFill="1" applyBorder="1"/>
    <xf numFmtId="164" fontId="2" fillId="4" borderId="0" xfId="1" applyNumberFormat="1" applyFont="1" applyFill="1" applyBorder="1" applyAlignment="1" applyProtection="1"/>
    <xf numFmtId="0" fontId="19" fillId="6" borderId="22" xfId="0" applyFont="1" applyFill="1" applyBorder="1"/>
    <xf numFmtId="0" fontId="0" fillId="6" borderId="23" xfId="0" applyFill="1" applyBorder="1"/>
    <xf numFmtId="0" fontId="0" fillId="6" borderId="24" xfId="0" applyFill="1" applyBorder="1"/>
    <xf numFmtId="0" fontId="0" fillId="6" borderId="12" xfId="0" applyFill="1" applyBorder="1" applyProtection="1">
      <protection locked="0"/>
    </xf>
    <xf numFmtId="0" fontId="0" fillId="6" borderId="21" xfId="0" applyFill="1" applyBorder="1" applyProtection="1">
      <protection locked="0"/>
    </xf>
    <xf numFmtId="0" fontId="0" fillId="3" borderId="1" xfId="1" applyNumberFormat="1" applyFont="1" applyFill="1" applyBorder="1" applyAlignment="1" applyProtection="1">
      <protection locked="0"/>
    </xf>
    <xf numFmtId="10" fontId="0" fillId="3" borderId="1" xfId="2" applyNumberFormat="1" applyFont="1" applyFill="1" applyBorder="1" applyAlignment="1" applyProtection="1">
      <alignment horizontal="center"/>
      <protection locked="0"/>
    </xf>
    <xf numFmtId="10" fontId="0" fillId="4" borderId="0" xfId="0" applyNumberFormat="1" applyFill="1"/>
    <xf numFmtId="164" fontId="0" fillId="4" borderId="0" xfId="0" applyNumberFormat="1" applyFill="1"/>
    <xf numFmtId="0" fontId="46" fillId="4" borderId="0" xfId="0" applyFont="1" applyFill="1"/>
    <xf numFmtId="164" fontId="19" fillId="4" borderId="0" xfId="0" applyNumberFormat="1" applyFont="1" applyFill="1" applyAlignment="1">
      <alignment horizontal="center"/>
    </xf>
    <xf numFmtId="164" fontId="2" fillId="4" borderId="0" xfId="1" applyNumberFormat="1" applyFont="1" applyFill="1" applyBorder="1" applyAlignment="1" applyProtection="1">
      <alignment horizontal="center"/>
    </xf>
    <xf numFmtId="43" fontId="0" fillId="4" borderId="33" xfId="1" applyFont="1" applyFill="1" applyBorder="1" applyProtection="1"/>
    <xf numFmtId="0" fontId="2" fillId="4" borderId="12" xfId="0" applyFont="1" applyFill="1" applyBorder="1" applyAlignment="1">
      <alignment horizontal="center"/>
    </xf>
    <xf numFmtId="164" fontId="0" fillId="4" borderId="1" xfId="1" applyNumberFormat="1" applyFont="1" applyFill="1" applyBorder="1" applyAlignment="1" applyProtection="1">
      <alignment horizontal="center"/>
    </xf>
    <xf numFmtId="43" fontId="0" fillId="3" borderId="2" xfId="1" applyFont="1" applyFill="1" applyBorder="1" applyAlignment="1" applyProtection="1">
      <protection locked="0"/>
    </xf>
    <xf numFmtId="10" fontId="0" fillId="3" borderId="2" xfId="2" applyNumberFormat="1" applyFont="1" applyFill="1" applyBorder="1" applyAlignment="1" applyProtection="1">
      <protection locked="0"/>
    </xf>
    <xf numFmtId="0" fontId="0" fillId="4" borderId="71" xfId="0" applyFill="1" applyBorder="1"/>
    <xf numFmtId="43" fontId="0" fillId="4" borderId="0" xfId="1" applyFont="1" applyFill="1" applyBorder="1" applyAlignment="1" applyProtection="1">
      <alignment horizontal="center" vertical="center"/>
    </xf>
    <xf numFmtId="0" fontId="5" fillId="4" borderId="0" xfId="0" applyFont="1" applyFill="1" applyAlignment="1">
      <alignment horizontal="right" indent="1"/>
    </xf>
    <xf numFmtId="0" fontId="2" fillId="3" borderId="2" xfId="0" applyFont="1" applyFill="1" applyBorder="1" applyAlignment="1">
      <alignment horizontal="center"/>
    </xf>
    <xf numFmtId="0" fontId="0" fillId="3" borderId="2" xfId="0" applyFill="1" applyBorder="1" applyAlignment="1" applyProtection="1">
      <alignment horizontal="left"/>
      <protection locked="0"/>
    </xf>
    <xf numFmtId="43" fontId="0" fillId="3" borderId="2" xfId="1" applyFont="1" applyFill="1" applyBorder="1" applyAlignment="1" applyProtection="1">
      <alignment horizontal="left"/>
      <protection locked="0"/>
    </xf>
    <xf numFmtId="0" fontId="0" fillId="3" borderId="1" xfId="0" applyFill="1" applyBorder="1" applyAlignment="1" applyProtection="1">
      <alignment horizontal="center"/>
      <protection locked="0"/>
    </xf>
    <xf numFmtId="43" fontId="2" fillId="3" borderId="72" xfId="0" applyNumberFormat="1" applyFont="1" applyFill="1" applyBorder="1" applyAlignment="1">
      <alignment horizontal="center"/>
    </xf>
    <xf numFmtId="0" fontId="0" fillId="3" borderId="2" xfId="0" applyFill="1" applyBorder="1" applyAlignment="1" applyProtection="1">
      <alignment horizontal="left" wrapText="1"/>
      <protection locked="0"/>
    </xf>
    <xf numFmtId="0" fontId="6" fillId="4" borderId="9" xfId="0" applyFont="1" applyFill="1" applyBorder="1" applyAlignment="1">
      <alignment horizontal="center"/>
    </xf>
    <xf numFmtId="0" fontId="6" fillId="4" borderId="0" xfId="0" applyFont="1" applyFill="1" applyAlignment="1">
      <alignment horizontal="center"/>
    </xf>
    <xf numFmtId="0" fontId="6" fillId="4" borderId="10" xfId="0" applyFont="1" applyFill="1" applyBorder="1" applyAlignment="1">
      <alignment horizontal="center"/>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3" fillId="3" borderId="2" xfId="0" applyFont="1" applyFill="1" applyBorder="1" applyAlignment="1" applyProtection="1">
      <alignment horizontal="left"/>
      <protection locked="0"/>
    </xf>
    <xf numFmtId="0" fontId="3" fillId="3" borderId="3"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5" fillId="4" borderId="0" xfId="0" applyFont="1" applyFill="1" applyAlignment="1">
      <alignment horizontal="left" vertical="center" wrapText="1"/>
    </xf>
    <xf numFmtId="0" fontId="3" fillId="3" borderId="14" xfId="0" applyFont="1" applyFill="1" applyBorder="1" applyAlignment="1" applyProtection="1">
      <alignment horizontal="center"/>
      <protection locked="0"/>
    </xf>
    <xf numFmtId="0" fontId="3" fillId="4" borderId="0" xfId="0" applyFont="1" applyFill="1" applyAlignment="1">
      <alignment horizontal="left" vertical="center" wrapText="1" indent="2"/>
    </xf>
    <xf numFmtId="0" fontId="3" fillId="4" borderId="10" xfId="0" applyFont="1" applyFill="1" applyBorder="1" applyAlignment="1">
      <alignment horizontal="left" vertical="center" wrapText="1" indent="2"/>
    </xf>
    <xf numFmtId="10" fontId="3" fillId="3" borderId="2" xfId="0" applyNumberFormat="1" applyFont="1" applyFill="1" applyBorder="1" applyAlignment="1" applyProtection="1">
      <alignment horizontal="center"/>
      <protection locked="0"/>
    </xf>
    <xf numFmtId="10" fontId="3" fillId="3" borderId="4" xfId="0" applyNumberFormat="1" applyFont="1" applyFill="1" applyBorder="1" applyAlignment="1" applyProtection="1">
      <alignment horizontal="center"/>
      <protection locked="0"/>
    </xf>
    <xf numFmtId="9" fontId="5" fillId="3" borderId="2" xfId="0" applyNumberFormat="1" applyFont="1" applyFill="1" applyBorder="1" applyAlignment="1">
      <alignment horizontal="center"/>
    </xf>
    <xf numFmtId="0" fontId="5" fillId="3" borderId="4" xfId="0" applyFont="1" applyFill="1" applyBorder="1" applyAlignment="1">
      <alignment horizontal="center"/>
    </xf>
    <xf numFmtId="0" fontId="3" fillId="3" borderId="16"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wrapText="1"/>
      <protection locked="0"/>
    </xf>
    <xf numFmtId="0" fontId="3" fillId="3" borderId="18"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20"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9" fontId="3" fillId="3" borderId="2" xfId="2" applyFont="1" applyFill="1" applyBorder="1" applyAlignment="1" applyProtection="1">
      <alignment horizontal="center"/>
      <protection locked="0"/>
    </xf>
    <xf numFmtId="9" fontId="3" fillId="3" borderId="4" xfId="2" applyFont="1" applyFill="1" applyBorder="1" applyAlignment="1" applyProtection="1">
      <alignment horizontal="center"/>
      <protection locked="0"/>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2" fillId="4" borderId="0" xfId="0" applyFont="1" applyFill="1" applyAlignment="1">
      <alignment horizontal="center" wrapText="1"/>
    </xf>
    <xf numFmtId="0" fontId="2" fillId="4" borderId="12" xfId="0" applyFont="1" applyFill="1" applyBorder="1" applyAlignment="1">
      <alignment horizontal="center" wrapText="1"/>
    </xf>
    <xf numFmtId="43" fontId="0" fillId="4" borderId="32" xfId="2" applyNumberFormat="1" applyFont="1" applyFill="1" applyBorder="1" applyAlignment="1" applyProtection="1">
      <alignment horizontal="center"/>
    </xf>
    <xf numFmtId="10" fontId="0" fillId="4" borderId="32" xfId="2" applyNumberFormat="1" applyFont="1" applyFill="1" applyBorder="1" applyAlignment="1" applyProtection="1">
      <alignment horizontal="center"/>
    </xf>
    <xf numFmtId="43" fontId="2" fillId="4" borderId="32" xfId="1" applyFont="1" applyFill="1" applyBorder="1" applyAlignment="1" applyProtection="1">
      <alignment horizontal="center"/>
    </xf>
    <xf numFmtId="43" fontId="0" fillId="4" borderId="2" xfId="1" applyFont="1" applyFill="1" applyBorder="1" applyAlignment="1" applyProtection="1">
      <alignment horizontal="center"/>
    </xf>
    <xf numFmtId="43" fontId="0" fillId="4" borderId="3" xfId="1" applyFont="1" applyFill="1" applyBorder="1" applyAlignment="1" applyProtection="1">
      <alignment horizontal="center"/>
    </xf>
    <xf numFmtId="43" fontId="0" fillId="4" borderId="4" xfId="1" applyFont="1" applyFill="1" applyBorder="1" applyAlignment="1" applyProtection="1">
      <alignment horizontal="center"/>
    </xf>
    <xf numFmtId="0" fontId="2" fillId="4" borderId="12" xfId="0" applyFont="1" applyFill="1" applyBorder="1" applyAlignment="1">
      <alignment horizontal="center"/>
    </xf>
    <xf numFmtId="0" fontId="2" fillId="13" borderId="0" xfId="0" applyFont="1" applyFill="1" applyAlignment="1">
      <alignment horizontal="left" vertical="center" wrapText="1"/>
    </xf>
    <xf numFmtId="43" fontId="0" fillId="4" borderId="16" xfId="1" applyFont="1" applyFill="1" applyBorder="1" applyAlignment="1" applyProtection="1">
      <alignment horizontal="center"/>
    </xf>
    <xf numFmtId="43" fontId="0" fillId="4" borderId="17" xfId="1" applyFont="1" applyFill="1" applyBorder="1" applyAlignment="1" applyProtection="1">
      <alignment horizontal="center"/>
    </xf>
    <xf numFmtId="43" fontId="0" fillId="4" borderId="18" xfId="1" applyFont="1" applyFill="1" applyBorder="1" applyAlignment="1" applyProtection="1">
      <alignment horizontal="center"/>
    </xf>
    <xf numFmtId="0" fontId="0" fillId="4" borderId="14" xfId="0" applyFill="1" applyBorder="1" applyAlignment="1">
      <alignment horizontal="left" indent="1"/>
    </xf>
    <xf numFmtId="0" fontId="0" fillId="4" borderId="3" xfId="0" applyFill="1" applyBorder="1" applyAlignment="1">
      <alignment horizontal="left" indent="1"/>
    </xf>
    <xf numFmtId="0" fontId="0" fillId="4" borderId="15" xfId="0" applyFill="1" applyBorder="1" applyAlignment="1">
      <alignment horizontal="left" inden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10"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43" fontId="0" fillId="4" borderId="2" xfId="0" applyNumberForma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43" fontId="0" fillId="4" borderId="2" xfId="1" applyFont="1" applyFill="1" applyBorder="1" applyAlignment="1" applyProtection="1">
      <alignment horizontal="left"/>
    </xf>
    <xf numFmtId="43" fontId="0" fillId="4" borderId="3" xfId="1" applyFont="1" applyFill="1" applyBorder="1" applyAlignment="1" applyProtection="1">
      <alignment horizontal="left"/>
    </xf>
    <xf numFmtId="43" fontId="0" fillId="4" borderId="4" xfId="1" applyFont="1" applyFill="1" applyBorder="1" applyAlignment="1" applyProtection="1">
      <alignment horizontal="left"/>
    </xf>
    <xf numFmtId="0" fontId="2" fillId="3" borderId="15" xfId="0" applyFont="1" applyFill="1" applyBorder="1" applyAlignment="1">
      <alignment horizontal="center"/>
    </xf>
    <xf numFmtId="10" fontId="0" fillId="4" borderId="2" xfId="2" applyNumberFormat="1" applyFont="1" applyFill="1" applyBorder="1" applyAlignment="1" applyProtection="1">
      <alignment horizontal="center"/>
    </xf>
    <xf numFmtId="10" fontId="0" fillId="4" borderId="3" xfId="2" applyNumberFormat="1" applyFont="1" applyFill="1" applyBorder="1" applyAlignment="1" applyProtection="1">
      <alignment horizontal="center"/>
    </xf>
    <xf numFmtId="10" fontId="0" fillId="4" borderId="15" xfId="2" applyNumberFormat="1" applyFont="1" applyFill="1" applyBorder="1" applyAlignment="1" applyProtection="1">
      <alignment horizontal="center"/>
    </xf>
    <xf numFmtId="0" fontId="2" fillId="3" borderId="0" xfId="0" applyFont="1" applyFill="1" applyAlignment="1">
      <alignment horizontal="center" vertical="center"/>
    </xf>
    <xf numFmtId="0" fontId="4" fillId="2" borderId="0" xfId="0" applyFont="1" applyFill="1" applyAlignment="1">
      <alignment horizontal="center"/>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22" xfId="0" applyFill="1" applyBorder="1" applyAlignment="1">
      <alignment horizontal="left" vertical="center" wrapText="1"/>
    </xf>
    <xf numFmtId="0" fontId="0" fillId="5" borderId="23" xfId="0" applyFill="1" applyBorder="1" applyAlignment="1">
      <alignment horizontal="left" vertical="center" wrapText="1"/>
    </xf>
    <xf numFmtId="0" fontId="0" fillId="5" borderId="24" xfId="0" applyFill="1" applyBorder="1" applyAlignment="1">
      <alignment horizontal="left" vertical="center" wrapText="1"/>
    </xf>
    <xf numFmtId="10" fontId="0" fillId="6" borderId="12" xfId="1" applyNumberFormat="1" applyFont="1" applyFill="1" applyBorder="1" applyAlignment="1">
      <alignment horizontal="center"/>
    </xf>
    <xf numFmtId="164" fontId="0" fillId="6" borderId="0" xfId="1" applyNumberFormat="1" applyFont="1" applyFill="1" applyBorder="1" applyAlignment="1">
      <alignment horizontal="center"/>
    </xf>
    <xf numFmtId="44" fontId="0" fillId="6" borderId="0" xfId="3" applyFont="1" applyFill="1" applyBorder="1" applyAlignment="1">
      <alignment horizontal="center" vertical="center"/>
    </xf>
    <xf numFmtId="44" fontId="0" fillId="6" borderId="25" xfId="3" applyFont="1" applyFill="1" applyBorder="1" applyAlignment="1">
      <alignment horizontal="center" vertical="center"/>
    </xf>
    <xf numFmtId="0" fontId="5" fillId="5" borderId="14" xfId="0" applyFont="1" applyFill="1" applyBorder="1" applyAlignment="1">
      <alignment horizontal="center"/>
    </xf>
    <xf numFmtId="0" fontId="2" fillId="5" borderId="3" xfId="0" applyFont="1" applyFill="1" applyBorder="1" applyAlignment="1">
      <alignment horizontal="center"/>
    </xf>
    <xf numFmtId="0" fontId="2" fillId="5" borderId="15" xfId="0" applyFont="1" applyFill="1" applyBorder="1" applyAlignment="1">
      <alignment horizontal="center"/>
    </xf>
    <xf numFmtId="0" fontId="5" fillId="5" borderId="3" xfId="0" applyFont="1" applyFill="1" applyBorder="1" applyAlignment="1">
      <alignment horizontal="center"/>
    </xf>
    <xf numFmtId="0" fontId="5" fillId="5" borderId="15" xfId="0" applyFont="1" applyFill="1" applyBorder="1" applyAlignment="1">
      <alignment horizontal="center"/>
    </xf>
    <xf numFmtId="0" fontId="7" fillId="5" borderId="14" xfId="0" applyFont="1" applyFill="1" applyBorder="1" applyAlignment="1">
      <alignment horizontal="center"/>
    </xf>
    <xf numFmtId="0" fontId="7" fillId="5" borderId="3" xfId="0" applyFont="1" applyFill="1" applyBorder="1" applyAlignment="1">
      <alignment horizontal="center"/>
    </xf>
    <xf numFmtId="0" fontId="7" fillId="5" borderId="15" xfId="0" applyFont="1" applyFill="1" applyBorder="1" applyAlignment="1">
      <alignment horizontal="center"/>
    </xf>
    <xf numFmtId="44" fontId="2" fillId="6" borderId="0" xfId="3" applyFont="1" applyFill="1" applyBorder="1" applyAlignment="1">
      <alignment horizontal="center"/>
    </xf>
    <xf numFmtId="44" fontId="0" fillId="6" borderId="32" xfId="3" applyFont="1" applyFill="1" applyBorder="1" applyAlignment="1" applyProtection="1">
      <alignment horizontal="center"/>
    </xf>
    <xf numFmtId="43" fontId="0" fillId="3" borderId="1" xfId="1" applyFont="1" applyFill="1" applyBorder="1" applyAlignment="1" applyProtection="1">
      <alignment horizontal="center"/>
      <protection locked="0"/>
    </xf>
    <xf numFmtId="44" fontId="0" fillId="6" borderId="32" xfId="3" applyFont="1" applyFill="1" applyBorder="1" applyAlignment="1">
      <alignment horizontal="center"/>
    </xf>
    <xf numFmtId="164" fontId="0" fillId="3" borderId="12" xfId="1" applyNumberFormat="1" applyFont="1" applyFill="1" applyBorder="1" applyAlignment="1" applyProtection="1">
      <alignment horizontal="right"/>
      <protection locked="0"/>
    </xf>
    <xf numFmtId="164" fontId="0" fillId="6" borderId="32" xfId="1" applyNumberFormat="1" applyFont="1" applyFill="1" applyBorder="1" applyAlignment="1">
      <alignment horizontal="right"/>
    </xf>
    <xf numFmtId="44" fontId="0" fillId="6" borderId="0" xfId="3" applyFont="1" applyFill="1" applyBorder="1" applyAlignment="1" applyProtection="1">
      <alignment horizontal="center"/>
    </xf>
    <xf numFmtId="43" fontId="0" fillId="6" borderId="0" xfId="1" applyFont="1" applyFill="1" applyBorder="1" applyAlignment="1" applyProtection="1">
      <alignment horizontal="center"/>
    </xf>
    <xf numFmtId="0" fontId="0" fillId="3" borderId="33" xfId="0" applyFill="1" applyBorder="1" applyAlignment="1" applyProtection="1">
      <alignment horizontal="center" wrapText="1"/>
      <protection locked="0"/>
    </xf>
    <xf numFmtId="0" fontId="0" fillId="3" borderId="34" xfId="0" applyFill="1" applyBorder="1" applyAlignment="1" applyProtection="1">
      <alignment horizontal="center" wrapText="1"/>
      <protection locked="0"/>
    </xf>
    <xf numFmtId="0" fontId="0" fillId="3" borderId="35" xfId="0" applyFill="1" applyBorder="1" applyAlignment="1" applyProtection="1">
      <alignment horizontal="center" wrapText="1"/>
      <protection locked="0"/>
    </xf>
    <xf numFmtId="0" fontId="0" fillId="4" borderId="0" xfId="0" applyFill="1" applyAlignment="1">
      <alignment horizontal="center"/>
    </xf>
    <xf numFmtId="0" fontId="0" fillId="5" borderId="33" xfId="0" applyFill="1" applyBorder="1" applyAlignment="1">
      <alignment horizontal="left" vertical="center" wrapText="1"/>
    </xf>
    <xf numFmtId="0" fontId="0" fillId="5" borderId="34" xfId="0" applyFill="1" applyBorder="1" applyAlignment="1">
      <alignment horizontal="left" vertical="center" wrapText="1"/>
    </xf>
    <xf numFmtId="0" fontId="0" fillId="5" borderId="35" xfId="0" applyFill="1" applyBorder="1" applyAlignment="1">
      <alignment horizontal="left" vertical="center" wrapText="1"/>
    </xf>
    <xf numFmtId="0" fontId="19" fillId="5" borderId="26" xfId="0" applyFont="1" applyFill="1" applyBorder="1" applyAlignment="1">
      <alignment horizontal="center"/>
    </xf>
    <xf numFmtId="0" fontId="19" fillId="5" borderId="27" xfId="0" applyFont="1" applyFill="1" applyBorder="1" applyAlignment="1">
      <alignment horizontal="center"/>
    </xf>
    <xf numFmtId="0" fontId="19" fillId="5" borderId="28" xfId="0" applyFont="1" applyFill="1" applyBorder="1" applyAlignment="1">
      <alignment horizontal="center"/>
    </xf>
    <xf numFmtId="164" fontId="2" fillId="5" borderId="26" xfId="1" applyNumberFormat="1" applyFont="1" applyFill="1" applyBorder="1" applyAlignment="1">
      <alignment horizontal="center"/>
    </xf>
    <xf numFmtId="164" fontId="2" fillId="5" borderId="27" xfId="1" applyNumberFormat="1" applyFont="1" applyFill="1" applyBorder="1" applyAlignment="1">
      <alignment horizontal="center"/>
    </xf>
    <xf numFmtId="164" fontId="2" fillId="5" borderId="28" xfId="1" applyNumberFormat="1" applyFont="1" applyFill="1" applyBorder="1" applyAlignment="1">
      <alignment horizontal="center"/>
    </xf>
    <xf numFmtId="164" fontId="19" fillId="5" borderId="26" xfId="0" applyNumberFormat="1" applyFont="1" applyFill="1" applyBorder="1" applyAlignment="1">
      <alignment horizontal="center"/>
    </xf>
    <xf numFmtId="164" fontId="19" fillId="5" borderId="28" xfId="0" applyNumberFormat="1" applyFont="1" applyFill="1" applyBorder="1" applyAlignment="1">
      <alignment horizontal="center"/>
    </xf>
    <xf numFmtId="0" fontId="19" fillId="6" borderId="26" xfId="0" applyFont="1" applyFill="1" applyBorder="1" applyAlignment="1">
      <alignment horizontal="center"/>
    </xf>
    <xf numFmtId="0" fontId="19" fillId="6" borderId="27" xfId="0" applyFont="1" applyFill="1" applyBorder="1" applyAlignment="1">
      <alignment horizontal="center"/>
    </xf>
    <xf numFmtId="43" fontId="19" fillId="6" borderId="26" xfId="1" applyFont="1" applyFill="1" applyBorder="1" applyAlignment="1" applyProtection="1">
      <alignment horizontal="center"/>
    </xf>
    <xf numFmtId="43" fontId="19" fillId="6" borderId="28" xfId="1" applyFont="1" applyFill="1" applyBorder="1" applyAlignment="1" applyProtection="1">
      <alignment horizontal="center"/>
    </xf>
    <xf numFmtId="43" fontId="2" fillId="6" borderId="26" xfId="1" applyFont="1" applyFill="1" applyBorder="1" applyAlignment="1" applyProtection="1">
      <alignment horizontal="center"/>
    </xf>
    <xf numFmtId="43" fontId="2" fillId="6" borderId="27" xfId="1" applyFont="1" applyFill="1" applyBorder="1" applyAlignment="1" applyProtection="1">
      <alignment horizontal="center"/>
    </xf>
    <xf numFmtId="43" fontId="2" fillId="6" borderId="28" xfId="1" applyFont="1" applyFill="1" applyBorder="1" applyAlignment="1" applyProtection="1">
      <alignment horizontal="center"/>
    </xf>
    <xf numFmtId="0" fontId="19" fillId="6" borderId="28" xfId="0" applyFont="1" applyFill="1" applyBorder="1" applyAlignment="1">
      <alignment horizontal="center"/>
    </xf>
    <xf numFmtId="9" fontId="19" fillId="6" borderId="26" xfId="2" applyFont="1" applyFill="1" applyBorder="1" applyAlignment="1" applyProtection="1">
      <alignment horizontal="center"/>
    </xf>
    <xf numFmtId="9" fontId="19" fillId="6" borderId="28" xfId="2" applyFont="1" applyFill="1" applyBorder="1" applyAlignment="1" applyProtection="1">
      <alignment horizontal="center"/>
    </xf>
    <xf numFmtId="9" fontId="2" fillId="6" borderId="26" xfId="2" applyFont="1" applyFill="1" applyBorder="1" applyAlignment="1" applyProtection="1">
      <alignment horizontal="center"/>
    </xf>
    <xf numFmtId="9" fontId="2" fillId="6" borderId="27" xfId="2" applyFont="1" applyFill="1" applyBorder="1" applyAlignment="1" applyProtection="1">
      <alignment horizontal="center"/>
    </xf>
    <xf numFmtId="9" fontId="2" fillId="6" borderId="28" xfId="2" applyFont="1" applyFill="1" applyBorder="1" applyAlignment="1" applyProtection="1">
      <alignment horizontal="center"/>
    </xf>
    <xf numFmtId="164" fontId="19" fillId="6" borderId="26" xfId="0" applyNumberFormat="1" applyFont="1" applyFill="1" applyBorder="1" applyAlignment="1">
      <alignment horizontal="center"/>
    </xf>
    <xf numFmtId="164" fontId="19" fillId="6" borderId="28" xfId="0" applyNumberFormat="1" applyFont="1" applyFill="1" applyBorder="1" applyAlignment="1">
      <alignment horizontal="center"/>
    </xf>
    <xf numFmtId="164" fontId="2" fillId="6" borderId="26" xfId="1" applyNumberFormat="1" applyFont="1" applyFill="1" applyBorder="1" applyAlignment="1" applyProtection="1">
      <alignment horizontal="center"/>
    </xf>
    <xf numFmtId="164" fontId="2" fillId="6" borderId="27" xfId="1" applyNumberFormat="1" applyFont="1" applyFill="1" applyBorder="1" applyAlignment="1" applyProtection="1">
      <alignment horizontal="center"/>
    </xf>
    <xf numFmtId="164" fontId="2" fillId="6" borderId="28" xfId="1" applyNumberFormat="1" applyFont="1" applyFill="1" applyBorder="1" applyAlignment="1" applyProtection="1">
      <alignment horizont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4" xfId="0" applyFill="1" applyBorder="1" applyAlignment="1">
      <alignment horizontal="center" vertical="center" wrapText="1"/>
    </xf>
    <xf numFmtId="10" fontId="0" fillId="6" borderId="12" xfId="1" applyNumberFormat="1" applyFont="1" applyFill="1" applyBorder="1" applyAlignment="1" applyProtection="1">
      <alignment horizontal="center"/>
    </xf>
    <xf numFmtId="44" fontId="0" fillId="6" borderId="0" xfId="3" applyFont="1" applyFill="1" applyBorder="1" applyAlignment="1" applyProtection="1">
      <alignment horizontal="center" vertical="center"/>
    </xf>
    <xf numFmtId="44" fontId="0" fillId="6" borderId="25" xfId="3" applyFont="1" applyFill="1" applyBorder="1" applyAlignment="1" applyProtection="1">
      <alignment horizontal="center" vertical="center"/>
    </xf>
    <xf numFmtId="0" fontId="7" fillId="5" borderId="14"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5" xfId="0" applyFont="1" applyFill="1" applyBorder="1" applyAlignment="1">
      <alignment horizontal="center" vertical="center"/>
    </xf>
    <xf numFmtId="44" fontId="2" fillId="6" borderId="0" xfId="3" applyFont="1" applyFill="1" applyBorder="1" applyAlignment="1" applyProtection="1">
      <alignment horizontal="center"/>
    </xf>
    <xf numFmtId="164" fontId="0" fillId="6" borderId="0" xfId="1" applyNumberFormat="1" applyFont="1" applyFill="1" applyBorder="1" applyAlignment="1" applyProtection="1">
      <alignment horizontal="center"/>
    </xf>
    <xf numFmtId="0" fontId="5" fillId="5" borderId="1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5" xfId="0" applyFont="1" applyFill="1" applyBorder="1" applyAlignment="1">
      <alignment horizontal="center" vertical="center"/>
    </xf>
    <xf numFmtId="164" fontId="0" fillId="6" borderId="32" xfId="1" applyNumberFormat="1" applyFont="1" applyFill="1" applyBorder="1" applyAlignment="1" applyProtection="1">
      <alignment horizontal="right"/>
    </xf>
    <xf numFmtId="0" fontId="11" fillId="8" borderId="0" xfId="6" applyFont="1" applyFill="1" applyAlignment="1">
      <alignment horizontal="left" vertical="center" wrapText="1"/>
    </xf>
    <xf numFmtId="0" fontId="36" fillId="5" borderId="53" xfId="5" applyFont="1" applyFill="1" applyBorder="1" applyAlignment="1">
      <alignment horizontal="left" vertical="center" wrapText="1" shrinkToFit="1"/>
    </xf>
    <xf numFmtId="0" fontId="36" fillId="5" borderId="0" xfId="5" applyFont="1" applyFill="1" applyAlignment="1">
      <alignment horizontal="left" vertical="center" wrapText="1" shrinkToFit="1"/>
    </xf>
    <xf numFmtId="0" fontId="41" fillId="8" borderId="0" xfId="6" applyFont="1" applyFill="1" applyAlignment="1">
      <alignment horizontal="left" vertical="center" wrapText="1"/>
    </xf>
    <xf numFmtId="39" fontId="30" fillId="8" borderId="31" xfId="4" applyNumberFormat="1" applyFont="1" applyFill="1" applyBorder="1" applyAlignment="1">
      <alignment horizontal="left" vertical="top" wrapText="1"/>
    </xf>
    <xf numFmtId="39" fontId="30" fillId="8" borderId="0" xfId="4" applyNumberFormat="1" applyFont="1" applyFill="1" applyAlignment="1">
      <alignment horizontal="left" vertical="top" wrapText="1"/>
    </xf>
    <xf numFmtId="39" fontId="30" fillId="8" borderId="29" xfId="4" applyNumberFormat="1" applyFont="1" applyFill="1" applyBorder="1" applyAlignment="1">
      <alignment horizontal="left" vertical="top" wrapText="1"/>
    </xf>
    <xf numFmtId="39" fontId="30" fillId="8" borderId="50" xfId="4" applyNumberFormat="1" applyFont="1" applyFill="1" applyBorder="1" applyAlignment="1">
      <alignment horizontal="left" vertical="top" wrapText="1"/>
    </xf>
    <xf numFmtId="39" fontId="30" fillId="8" borderId="47" xfId="4" applyNumberFormat="1" applyFont="1" applyFill="1" applyBorder="1" applyAlignment="1">
      <alignment horizontal="left" vertical="top" wrapText="1"/>
    </xf>
    <xf numFmtId="39" fontId="30" fillId="8" borderId="51" xfId="4" applyNumberFormat="1" applyFont="1" applyFill="1" applyBorder="1" applyAlignment="1">
      <alignment horizontal="left" vertical="top" wrapText="1"/>
    </xf>
    <xf numFmtId="44" fontId="42" fillId="3" borderId="43" xfId="3" applyFont="1" applyFill="1" applyBorder="1" applyAlignment="1" applyProtection="1">
      <alignment horizontal="left" vertical="center"/>
    </xf>
    <xf numFmtId="44" fontId="42" fillId="3" borderId="44" xfId="3" applyFont="1" applyFill="1" applyBorder="1" applyAlignment="1" applyProtection="1">
      <alignment horizontal="left" vertical="center"/>
    </xf>
    <xf numFmtId="0" fontId="24" fillId="7" borderId="37" xfId="6" applyFont="1" applyFill="1" applyBorder="1" applyAlignment="1">
      <alignment horizontal="center" vertical="center"/>
    </xf>
    <xf numFmtId="0" fontId="24" fillId="7" borderId="3" xfId="6" applyFont="1" applyFill="1" applyBorder="1" applyAlignment="1">
      <alignment horizontal="center" vertical="center"/>
    </xf>
    <xf numFmtId="0" fontId="24" fillId="7" borderId="38" xfId="6" applyFont="1" applyFill="1" applyBorder="1" applyAlignment="1">
      <alignment horizontal="center" vertical="center"/>
    </xf>
    <xf numFmtId="0" fontId="2" fillId="3" borderId="0" xfId="0" applyFont="1" applyFill="1" applyAlignment="1">
      <alignment horizontal="center"/>
    </xf>
    <xf numFmtId="0" fontId="2" fillId="3" borderId="19" xfId="0" applyFont="1" applyFill="1" applyBorder="1" applyAlignment="1">
      <alignment horizontal="center"/>
    </xf>
    <xf numFmtId="0" fontId="43" fillId="10" borderId="57" xfId="0" applyFont="1" applyFill="1" applyBorder="1" applyAlignment="1">
      <alignment horizontal="center"/>
    </xf>
    <xf numFmtId="0" fontId="43" fillId="10" borderId="58" xfId="0" applyFont="1" applyFill="1" applyBorder="1" applyAlignment="1">
      <alignment horizontal="center"/>
    </xf>
    <xf numFmtId="0" fontId="43" fillId="10" borderId="59" xfId="0" applyFont="1" applyFill="1" applyBorder="1" applyAlignment="1">
      <alignment horizontal="center"/>
    </xf>
    <xf numFmtId="0" fontId="0" fillId="0" borderId="62" xfId="0" applyBorder="1" applyAlignment="1">
      <alignment horizontal="center"/>
    </xf>
    <xf numFmtId="1" fontId="0" fillId="0" borderId="62" xfId="0" applyNumberFormat="1" applyBorder="1" applyAlignment="1">
      <alignment horizontal="center"/>
    </xf>
    <xf numFmtId="0" fontId="44" fillId="0" borderId="62" xfId="0" applyFont="1" applyBorder="1" applyAlignment="1">
      <alignment horizontal="center"/>
    </xf>
    <xf numFmtId="0" fontId="3" fillId="11" borderId="63" xfId="0" applyFont="1" applyFill="1" applyBorder="1" applyAlignment="1">
      <alignment horizontal="center"/>
    </xf>
    <xf numFmtId="0" fontId="3" fillId="11" borderId="64" xfId="0" applyFont="1" applyFill="1" applyBorder="1" applyAlignment="1">
      <alignment horizontal="center"/>
    </xf>
  </cellXfs>
  <cellStyles count="11">
    <cellStyle name="Comma" xfId="1" builtinId="3"/>
    <cellStyle name="Comma 5" xfId="8" xr:uid="{842FA0B7-DD86-42DA-A194-3D8DAF2B8AB5}"/>
    <cellStyle name="Currency" xfId="3" builtinId="4"/>
    <cellStyle name="Hyperlink" xfId="10" builtinId="8"/>
    <cellStyle name="Normal" xfId="0" builtinId="0"/>
    <cellStyle name="Normal 2" xfId="6" xr:uid="{8BD0ED99-E083-4C3D-A362-725A9325C46E}"/>
    <cellStyle name="Normal 2 2" xfId="9" xr:uid="{8591BD7B-607D-4BA9-8502-03F9A47CF3B8}"/>
    <cellStyle name="Normal 4" xfId="4" xr:uid="{CBFD8D30-F5B0-466D-BCDC-E3339736764C}"/>
    <cellStyle name="Normal 5" xfId="5" xr:uid="{E4345F45-6690-4434-BEF1-82F73578E2A1}"/>
    <cellStyle name="Normal 5 2" xfId="7" xr:uid="{AD96B506-8FC0-4FBE-A3DA-36051C3CF6F8}"/>
    <cellStyle name="Percent" xfId="2" builtinId="5"/>
  </cellStyles>
  <dxfs count="221">
    <dxf>
      <fill>
        <patternFill>
          <bgColor rgb="FFFFFFCC"/>
        </patternFill>
      </fill>
    </dxf>
    <dxf>
      <font>
        <color theme="6" tint="-0.24994659260841701"/>
      </font>
      <fill>
        <patternFill>
          <bgColor theme="6" tint="0.79998168889431442"/>
        </patternFill>
      </fill>
    </dxf>
    <dxf>
      <font>
        <color rgb="FF9C0006"/>
      </font>
      <fill>
        <patternFill>
          <bgColor rgb="FFFFC7CE"/>
        </patternFill>
      </fill>
    </dxf>
    <dxf>
      <fill>
        <patternFill>
          <bgColor rgb="FFFFFFCC"/>
        </patternFill>
      </fill>
    </dxf>
    <dxf>
      <font>
        <color theme="6" tint="-0.24994659260841701"/>
      </font>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color rgb="FFFF0000"/>
      </font>
      <fill>
        <patternFill>
          <bgColor rgb="FFFFCCCC"/>
        </patternFill>
      </fill>
    </dxf>
    <dxf>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9C0006"/>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9C0006"/>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b val="0"/>
        <i val="0"/>
        <color rgb="FFFF0000"/>
      </font>
      <fill>
        <patternFill>
          <bgColor rgb="FFFFCCCC"/>
        </patternFill>
      </fill>
    </dxf>
    <dxf>
      <font>
        <color rgb="FF9C0006"/>
      </font>
      <fill>
        <patternFill>
          <bgColor rgb="FFFFC7CE"/>
        </patternFill>
      </fill>
    </dxf>
    <dxf>
      <font>
        <color rgb="FFFF0000"/>
      </font>
      <fill>
        <patternFill>
          <bgColor rgb="FFFFCCCC"/>
        </patternFill>
      </fill>
    </dxf>
    <dxf>
      <font>
        <b val="0"/>
        <i val="0"/>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DED9"/>
      <color rgb="FFFFE3E1"/>
      <color rgb="FFFED2D2"/>
      <color rgb="FFFEBEBE"/>
      <color rgb="FFFFFFCC"/>
      <color rgb="FF0000FF"/>
      <color rgb="FFFCD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igms.nih.gov/Research/DRCB/IDeA/Pages/COBRE.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03A1-28F3-4745-ACA8-4A6C156AC04E}">
  <dimension ref="B1:V142"/>
  <sheetViews>
    <sheetView tabSelected="1" zoomScale="80" zoomScaleNormal="80" workbookViewId="0">
      <selection activeCell="J4" sqref="J4:P4"/>
    </sheetView>
  </sheetViews>
  <sheetFormatPr defaultRowHeight="20.100000000000001" customHeight="1"/>
  <cols>
    <col min="1" max="1" width="1.42578125" style="4" customWidth="1"/>
    <col min="2" max="8" width="9.140625" style="4"/>
    <col min="9" max="10" width="9.140625" style="4" customWidth="1"/>
    <col min="11" max="12" width="9.140625" style="4"/>
    <col min="13" max="13" width="9.42578125" style="4" bestFit="1" customWidth="1"/>
    <col min="14" max="19" width="9.140625" style="4"/>
    <col min="20" max="20" width="3.28515625" style="4" customWidth="1"/>
    <col min="21" max="16384" width="9.140625" style="4"/>
  </cols>
  <sheetData>
    <row r="1" spans="2:20" ht="6.75" customHeight="1" thickBot="1"/>
    <row r="2" spans="2:20" ht="26.25">
      <c r="B2" s="328" t="s">
        <v>0</v>
      </c>
      <c r="C2" s="329"/>
      <c r="D2" s="329"/>
      <c r="E2" s="329"/>
      <c r="F2" s="329"/>
      <c r="G2" s="329"/>
      <c r="H2" s="329"/>
      <c r="I2" s="329"/>
      <c r="J2" s="329"/>
      <c r="K2" s="329"/>
      <c r="L2" s="329"/>
      <c r="M2" s="329"/>
      <c r="N2" s="329"/>
      <c r="O2" s="329"/>
      <c r="P2" s="329"/>
      <c r="Q2" s="329"/>
      <c r="R2" s="329"/>
      <c r="S2" s="329"/>
      <c r="T2" s="330"/>
    </row>
    <row r="3" spans="2:20" ht="9.75" customHeight="1">
      <c r="B3" s="5"/>
      <c r="T3" s="6"/>
    </row>
    <row r="4" spans="2:20" ht="20.100000000000001" customHeight="1">
      <c r="B4" s="9" t="s">
        <v>1</v>
      </c>
      <c r="J4" s="325"/>
      <c r="K4" s="326"/>
      <c r="L4" s="326"/>
      <c r="M4" s="326"/>
      <c r="N4" s="326"/>
      <c r="O4" s="326"/>
      <c r="P4" s="327"/>
      <c r="T4" s="6"/>
    </row>
    <row r="5" spans="2:20" ht="3.75" customHeight="1">
      <c r="B5" s="9"/>
      <c r="J5" s="190"/>
      <c r="K5" s="191"/>
      <c r="L5" s="191"/>
      <c r="M5" s="191"/>
      <c r="N5" s="191"/>
      <c r="O5" s="191"/>
      <c r="P5" s="192"/>
      <c r="T5" s="6"/>
    </row>
    <row r="6" spans="2:20" ht="20.100000000000001" customHeight="1">
      <c r="B6" s="9" t="s">
        <v>2</v>
      </c>
      <c r="J6" s="325"/>
      <c r="K6" s="326"/>
      <c r="L6" s="326"/>
      <c r="M6" s="326"/>
      <c r="N6" s="326"/>
      <c r="O6" s="326"/>
      <c r="P6" s="327"/>
      <c r="T6" s="6"/>
    </row>
    <row r="7" spans="2:20" ht="3.75" customHeight="1">
      <c r="B7" s="9"/>
      <c r="J7" s="193"/>
      <c r="K7" s="193"/>
      <c r="L7" s="193"/>
      <c r="M7" s="193"/>
      <c r="N7" s="193"/>
      <c r="O7" s="193"/>
      <c r="P7" s="193"/>
      <c r="T7" s="6"/>
    </row>
    <row r="8" spans="2:20" ht="20.25" customHeight="1">
      <c r="B8" s="9" t="s">
        <v>93</v>
      </c>
      <c r="J8" s="325"/>
      <c r="K8" s="327"/>
      <c r="L8" s="194"/>
      <c r="M8" s="193"/>
      <c r="N8" s="193"/>
      <c r="O8" s="193"/>
      <c r="P8" s="193"/>
      <c r="T8" s="6"/>
    </row>
    <row r="9" spans="2:20" ht="3.75" customHeight="1">
      <c r="B9" s="9"/>
      <c r="J9" s="10"/>
      <c r="K9" s="10"/>
      <c r="L9" s="10"/>
      <c r="M9" s="10"/>
      <c r="N9" s="10"/>
      <c r="O9" s="10"/>
      <c r="P9" s="10"/>
      <c r="T9" s="6"/>
    </row>
    <row r="10" spans="2:20" ht="3.75" customHeight="1">
      <c r="B10" s="195"/>
      <c r="C10" s="196"/>
      <c r="D10" s="196"/>
      <c r="E10" s="196"/>
      <c r="F10" s="196"/>
      <c r="G10" s="196"/>
      <c r="H10" s="196"/>
      <c r="I10" s="196"/>
      <c r="J10" s="196"/>
      <c r="K10" s="196"/>
      <c r="L10" s="196"/>
      <c r="M10" s="196"/>
      <c r="N10" s="196"/>
      <c r="O10" s="196"/>
      <c r="P10" s="196"/>
      <c r="Q10" s="196"/>
      <c r="R10" s="196"/>
      <c r="S10" s="196"/>
      <c r="T10" s="197"/>
    </row>
    <row r="11" spans="2:20" ht="29.25" customHeight="1">
      <c r="B11" s="322" t="s">
        <v>8</v>
      </c>
      <c r="C11" s="323"/>
      <c r="D11" s="323"/>
      <c r="E11" s="323"/>
      <c r="F11" s="323"/>
      <c r="G11" s="323"/>
      <c r="H11" s="323"/>
      <c r="I11" s="323"/>
      <c r="J11" s="323"/>
      <c r="K11" s="323"/>
      <c r="L11" s="323"/>
      <c r="M11" s="323"/>
      <c r="N11" s="323"/>
      <c r="O11" s="323"/>
      <c r="P11" s="323"/>
      <c r="Q11" s="323"/>
      <c r="R11" s="323"/>
      <c r="S11" s="323"/>
      <c r="T11" s="324"/>
    </row>
    <row r="12" spans="2:20" ht="5.25" customHeight="1">
      <c r="B12" s="8"/>
      <c r="T12" s="6"/>
    </row>
    <row r="13" spans="2:20" ht="20.100000000000001" customHeight="1">
      <c r="B13" s="8" t="s">
        <v>6</v>
      </c>
      <c r="T13" s="6"/>
    </row>
    <row r="14" spans="2:20" ht="5.25" customHeight="1">
      <c r="B14" s="8"/>
      <c r="T14" s="6"/>
    </row>
    <row r="15" spans="2:20" ht="20.100000000000001" customHeight="1">
      <c r="B15" s="198" t="s">
        <v>3</v>
      </c>
      <c r="C15" s="331"/>
      <c r="D15" s="332"/>
      <c r="E15" s="332"/>
      <c r="F15" s="332"/>
      <c r="G15" s="333"/>
      <c r="I15" s="7" t="s">
        <v>4</v>
      </c>
      <c r="K15" s="331"/>
      <c r="L15" s="333"/>
      <c r="M15" s="4" t="str">
        <f>IF(ISBLANK(K15),"No Dept Number Entered"," ")</f>
        <v>No Dept Number Entered</v>
      </c>
      <c r="T15" s="6"/>
    </row>
    <row r="16" spans="2:20" ht="20.100000000000001" customHeight="1">
      <c r="B16" s="5"/>
      <c r="I16" s="7" t="s">
        <v>5</v>
      </c>
      <c r="K16" s="331"/>
      <c r="L16" s="332"/>
      <c r="M16" s="332"/>
      <c r="N16" s="332"/>
      <c r="O16" s="332"/>
      <c r="P16" s="333"/>
      <c r="Q16" s="4" t="str">
        <f>IF(ISBLANK(K16),"No Dept Name Entered"," ")</f>
        <v>No Dept Name Entered</v>
      </c>
      <c r="T16" s="6"/>
    </row>
    <row r="17" spans="2:22" ht="20.100000000000001" customHeight="1">
      <c r="B17" s="5"/>
      <c r="T17" s="6"/>
    </row>
    <row r="18" spans="2:22" ht="20.100000000000001" customHeight="1">
      <c r="B18" s="8" t="s">
        <v>7</v>
      </c>
      <c r="T18" s="6"/>
    </row>
    <row r="19" spans="2:22" ht="7.5" customHeight="1">
      <c r="B19" s="8"/>
      <c r="T19" s="6"/>
      <c r="V19" s="212"/>
    </row>
    <row r="20" spans="2:22" ht="20.100000000000001" customHeight="1">
      <c r="B20" s="198" t="s">
        <v>3</v>
      </c>
      <c r="C20" s="331"/>
      <c r="D20" s="332"/>
      <c r="E20" s="332"/>
      <c r="F20" s="332"/>
      <c r="G20" s="333"/>
      <c r="H20" s="199"/>
      <c r="I20" s="7" t="s">
        <v>4</v>
      </c>
      <c r="K20" s="331"/>
      <c r="L20" s="333"/>
      <c r="M20" s="4" t="str">
        <f>IF(ISBLANK(K20),"No Dept Number Entered"," ")</f>
        <v>No Dept Number Entered</v>
      </c>
      <c r="T20" s="6"/>
    </row>
    <row r="21" spans="2:22" ht="20.100000000000001" customHeight="1">
      <c r="B21" s="5"/>
      <c r="I21" s="7" t="s">
        <v>5</v>
      </c>
      <c r="K21" s="331"/>
      <c r="L21" s="332"/>
      <c r="M21" s="332"/>
      <c r="N21" s="332"/>
      <c r="O21" s="332"/>
      <c r="P21" s="333"/>
      <c r="Q21" s="4" t="str">
        <f>IF(ISBLANK(K21),"No Dept Name Entered"," ")</f>
        <v>No Dept Name Entered</v>
      </c>
      <c r="T21" s="6"/>
    </row>
    <row r="22" spans="2:22" ht="20.100000000000001" customHeight="1">
      <c r="B22" s="200"/>
      <c r="C22" s="201"/>
      <c r="D22" s="201"/>
      <c r="E22" s="201"/>
      <c r="F22" s="201"/>
      <c r="G22" s="201"/>
      <c r="H22" s="201"/>
      <c r="I22" s="201"/>
      <c r="J22" s="201"/>
      <c r="K22" s="201"/>
      <c r="L22" s="201"/>
      <c r="M22" s="201"/>
      <c r="N22" s="201"/>
      <c r="O22" s="201"/>
      <c r="P22" s="201"/>
      <c r="Q22" s="201"/>
      <c r="R22" s="201"/>
      <c r="S22" s="201"/>
      <c r="T22" s="202"/>
    </row>
    <row r="23" spans="2:22" ht="3.75" customHeight="1">
      <c r="B23" s="203"/>
      <c r="C23" s="204"/>
      <c r="D23" s="204"/>
      <c r="E23" s="204"/>
      <c r="F23" s="204"/>
      <c r="G23" s="204"/>
      <c r="H23" s="204"/>
      <c r="I23" s="204"/>
      <c r="J23" s="204"/>
      <c r="K23" s="204"/>
      <c r="L23" s="204"/>
      <c r="M23" s="204"/>
      <c r="N23" s="204"/>
      <c r="O23" s="204"/>
      <c r="P23" s="204"/>
      <c r="Q23" s="204"/>
      <c r="R23" s="204"/>
      <c r="S23" s="204"/>
      <c r="T23" s="205"/>
    </row>
    <row r="24" spans="2:22" ht="25.5" customHeight="1">
      <c r="B24" s="322" t="s">
        <v>24</v>
      </c>
      <c r="C24" s="323"/>
      <c r="D24" s="323"/>
      <c r="E24" s="323"/>
      <c r="F24" s="323"/>
      <c r="G24" s="323"/>
      <c r="H24" s="323"/>
      <c r="I24" s="323"/>
      <c r="J24" s="323"/>
      <c r="K24" s="323"/>
      <c r="L24" s="323"/>
      <c r="M24" s="323"/>
      <c r="N24" s="323"/>
      <c r="O24" s="323"/>
      <c r="P24" s="323"/>
      <c r="Q24" s="323"/>
      <c r="R24" s="323"/>
      <c r="S24" s="323"/>
      <c r="T24" s="324"/>
    </row>
    <row r="25" spans="2:22" ht="4.5" customHeight="1">
      <c r="B25" s="5"/>
      <c r="T25" s="6"/>
    </row>
    <row r="26" spans="2:22" ht="19.7" customHeight="1">
      <c r="B26" s="5" t="s">
        <v>26</v>
      </c>
      <c r="L26" s="325"/>
      <c r="M26" s="327"/>
      <c r="T26" s="6"/>
    </row>
    <row r="27" spans="2:22" ht="3.75" customHeight="1">
      <c r="B27" s="5"/>
      <c r="L27" s="253"/>
      <c r="M27" s="253"/>
      <c r="T27" s="6"/>
    </row>
    <row r="28" spans="2:22" ht="4.5" customHeight="1">
      <c r="B28" s="250"/>
      <c r="C28" s="251"/>
      <c r="D28" s="251"/>
      <c r="E28" s="251"/>
      <c r="F28" s="251"/>
      <c r="G28" s="251"/>
      <c r="H28" s="251"/>
      <c r="I28" s="251"/>
      <c r="J28" s="251"/>
      <c r="K28" s="251"/>
      <c r="L28" s="251"/>
      <c r="M28" s="251"/>
      <c r="N28" s="251"/>
      <c r="O28" s="251"/>
      <c r="P28" s="251"/>
      <c r="Q28" s="251"/>
      <c r="R28" s="251"/>
      <c r="S28" s="251"/>
      <c r="T28" s="252"/>
    </row>
    <row r="29" spans="2:22" ht="4.5" customHeight="1">
      <c r="B29" s="5"/>
      <c r="T29" s="6"/>
    </row>
    <row r="30" spans="2:22" ht="19.7" customHeight="1">
      <c r="B30" s="5" t="s">
        <v>32</v>
      </c>
      <c r="I30" s="325"/>
      <c r="J30" s="327"/>
      <c r="T30" s="6"/>
    </row>
    <row r="31" spans="2:22" ht="3" customHeight="1">
      <c r="B31" s="5"/>
      <c r="H31" s="253"/>
      <c r="I31" s="253"/>
      <c r="T31" s="6"/>
    </row>
    <row r="32" spans="2:22" ht="6" customHeight="1">
      <c r="B32" s="250"/>
      <c r="C32" s="251"/>
      <c r="D32" s="251"/>
      <c r="E32" s="251"/>
      <c r="F32" s="251"/>
      <c r="G32" s="251"/>
      <c r="H32" s="251"/>
      <c r="I32" s="251"/>
      <c r="J32" s="251"/>
      <c r="K32" s="251"/>
      <c r="L32" s="251"/>
      <c r="M32" s="251"/>
      <c r="N32" s="251"/>
      <c r="O32" s="251"/>
      <c r="P32" s="251"/>
      <c r="Q32" s="251"/>
      <c r="R32" s="251"/>
      <c r="S32" s="251"/>
      <c r="T32" s="252"/>
    </row>
    <row r="33" spans="2:20" ht="6" customHeight="1">
      <c r="B33" s="5"/>
      <c r="T33" s="6"/>
    </row>
    <row r="34" spans="2:20" ht="18.75" customHeight="1">
      <c r="B34" s="5" t="s">
        <v>29</v>
      </c>
      <c r="H34" s="199"/>
      <c r="I34" s="325"/>
      <c r="J34" s="327"/>
      <c r="K34" s="257" t="s">
        <v>299</v>
      </c>
      <c r="R34" s="258" t="s">
        <v>300</v>
      </c>
      <c r="T34" s="6"/>
    </row>
    <row r="35" spans="2:20" ht="3.75" customHeight="1">
      <c r="B35" s="5"/>
      <c r="I35" s="253"/>
      <c r="J35" s="253"/>
      <c r="K35" s="247"/>
      <c r="R35" s="248"/>
      <c r="T35" s="6"/>
    </row>
    <row r="36" spans="2:20" ht="6" customHeight="1">
      <c r="B36" s="250"/>
      <c r="C36" s="251"/>
      <c r="D36" s="251"/>
      <c r="E36" s="251"/>
      <c r="F36" s="251"/>
      <c r="G36" s="251"/>
      <c r="H36" s="251"/>
      <c r="I36" s="251"/>
      <c r="J36" s="251"/>
      <c r="K36" s="251"/>
      <c r="L36" s="251"/>
      <c r="M36" s="251"/>
      <c r="N36" s="251"/>
      <c r="O36" s="251"/>
      <c r="P36" s="251"/>
      <c r="Q36" s="251"/>
      <c r="R36" s="251"/>
      <c r="S36" s="251"/>
      <c r="T36" s="252"/>
    </row>
    <row r="37" spans="2:20" ht="4.5" customHeight="1">
      <c r="B37" s="5"/>
      <c r="T37" s="6"/>
    </row>
    <row r="38" spans="2:20" ht="19.5" customHeight="1">
      <c r="B38" s="5" t="s">
        <v>301</v>
      </c>
      <c r="I38" s="338"/>
      <c r="J38" s="339"/>
      <c r="K38" s="256" t="s">
        <v>302</v>
      </c>
      <c r="L38" s="255"/>
      <c r="T38" s="6"/>
    </row>
    <row r="39" spans="2:20" ht="4.5" customHeight="1">
      <c r="B39" s="5"/>
      <c r="T39" s="6"/>
    </row>
    <row r="40" spans="2:20" ht="6" customHeight="1">
      <c r="B40" s="250"/>
      <c r="C40" s="251"/>
      <c r="D40" s="251"/>
      <c r="E40" s="251"/>
      <c r="F40" s="251"/>
      <c r="G40" s="251"/>
      <c r="H40" s="251"/>
      <c r="I40" s="251"/>
      <c r="J40" s="251"/>
      <c r="K40" s="251"/>
      <c r="L40" s="251"/>
      <c r="M40" s="251"/>
      <c r="N40" s="251"/>
      <c r="O40" s="251"/>
      <c r="P40" s="251"/>
      <c r="Q40" s="251"/>
      <c r="R40" s="251"/>
      <c r="S40" s="251"/>
      <c r="T40" s="252"/>
    </row>
    <row r="41" spans="2:20" ht="7.5" customHeight="1">
      <c r="B41" s="5"/>
      <c r="K41" s="336" t="s">
        <v>303</v>
      </c>
      <c r="L41" s="336"/>
      <c r="M41" s="336"/>
      <c r="N41" s="336"/>
      <c r="O41" s="336"/>
      <c r="P41" s="336"/>
      <c r="Q41" s="336"/>
      <c r="R41" s="336"/>
      <c r="S41" s="336"/>
      <c r="T41" s="337"/>
    </row>
    <row r="42" spans="2:20" ht="19.5" customHeight="1">
      <c r="B42" s="5" t="s">
        <v>30</v>
      </c>
      <c r="I42" s="338"/>
      <c r="J42" s="339"/>
      <c r="K42" s="336"/>
      <c r="L42" s="336"/>
      <c r="M42" s="336"/>
      <c r="N42" s="336"/>
      <c r="O42" s="336"/>
      <c r="P42" s="336"/>
      <c r="Q42" s="336"/>
      <c r="R42" s="336"/>
      <c r="S42" s="336"/>
      <c r="T42" s="337"/>
    </row>
    <row r="43" spans="2:20" ht="6.75" customHeight="1">
      <c r="B43" s="5"/>
      <c r="I43" s="254"/>
      <c r="J43" s="254"/>
      <c r="K43" s="336"/>
      <c r="L43" s="336"/>
      <c r="M43" s="336"/>
      <c r="N43" s="336"/>
      <c r="O43" s="336"/>
      <c r="P43" s="336"/>
      <c r="Q43" s="336"/>
      <c r="R43" s="336"/>
      <c r="S43" s="336"/>
      <c r="T43" s="337"/>
    </row>
    <row r="44" spans="2:20" ht="6" customHeight="1">
      <c r="B44" s="250"/>
      <c r="C44" s="251"/>
      <c r="D44" s="251"/>
      <c r="E44" s="251"/>
      <c r="F44" s="251"/>
      <c r="G44" s="251"/>
      <c r="H44" s="251"/>
      <c r="I44" s="251"/>
      <c r="J44" s="251"/>
      <c r="K44" s="251"/>
      <c r="L44" s="251"/>
      <c r="M44" s="251"/>
      <c r="N44" s="251"/>
      <c r="O44" s="251"/>
      <c r="P44" s="251"/>
      <c r="Q44" s="251"/>
      <c r="R44" s="251"/>
      <c r="S44" s="251"/>
      <c r="T44" s="252"/>
    </row>
    <row r="45" spans="2:20" ht="4.5" customHeight="1">
      <c r="B45" s="5"/>
      <c r="T45" s="6"/>
    </row>
    <row r="46" spans="2:20" ht="18.75" customHeight="1">
      <c r="B46" s="5" t="s">
        <v>304</v>
      </c>
      <c r="I46" s="325"/>
      <c r="J46" s="327"/>
      <c r="K46" s="199"/>
      <c r="L46" s="325"/>
      <c r="M46" s="327"/>
      <c r="O46" s="325"/>
      <c r="P46" s="327"/>
      <c r="T46" s="6"/>
    </row>
    <row r="47" spans="2:20" ht="3" customHeight="1">
      <c r="B47" s="5"/>
      <c r="I47" s="253"/>
      <c r="J47" s="253"/>
      <c r="L47" s="253"/>
      <c r="M47" s="253"/>
      <c r="O47" s="253"/>
      <c r="P47" s="253"/>
      <c r="T47" s="6"/>
    </row>
    <row r="48" spans="2:20" ht="6" customHeight="1">
      <c r="B48" s="250"/>
      <c r="C48" s="251"/>
      <c r="D48" s="251"/>
      <c r="E48" s="251"/>
      <c r="F48" s="251"/>
      <c r="G48" s="251"/>
      <c r="H48" s="251"/>
      <c r="I48" s="251"/>
      <c r="J48" s="251"/>
      <c r="K48" s="251"/>
      <c r="L48" s="251"/>
      <c r="M48" s="251"/>
      <c r="N48" s="251"/>
      <c r="O48" s="251"/>
      <c r="P48" s="251"/>
      <c r="Q48" s="251"/>
      <c r="R48" s="251"/>
      <c r="S48" s="251"/>
      <c r="T48" s="252"/>
    </row>
    <row r="49" spans="2:20" ht="19.7" customHeight="1">
      <c r="B49" s="5" t="s">
        <v>33</v>
      </c>
      <c r="T49" s="6"/>
    </row>
    <row r="50" spans="2:20" ht="3.75" customHeight="1">
      <c r="B50" s="5"/>
      <c r="R50" s="249"/>
      <c r="S50" s="249"/>
      <c r="T50" s="6"/>
    </row>
    <row r="51" spans="2:20" ht="19.7" customHeight="1">
      <c r="B51" s="335"/>
      <c r="C51" s="327"/>
      <c r="D51" s="199"/>
      <c r="E51" s="325"/>
      <c r="F51" s="327"/>
      <c r="H51" s="325"/>
      <c r="I51" s="327"/>
      <c r="J51" s="199"/>
      <c r="T51" s="6"/>
    </row>
    <row r="52" spans="2:20" ht="3" customHeight="1">
      <c r="B52" s="5"/>
      <c r="T52" s="6"/>
    </row>
    <row r="53" spans="2:20" ht="19.7" customHeight="1">
      <c r="B53" s="335"/>
      <c r="C53" s="327"/>
      <c r="D53" s="199"/>
      <c r="E53" s="325"/>
      <c r="F53" s="327"/>
      <c r="H53" s="325"/>
      <c r="I53" s="327"/>
      <c r="J53" s="199"/>
      <c r="T53" s="6"/>
    </row>
    <row r="54" spans="2:20" ht="19.7" customHeight="1">
      <c r="B54" s="5"/>
      <c r="T54" s="6"/>
    </row>
    <row r="55" spans="2:20" ht="3.75" customHeight="1">
      <c r="B55" s="206"/>
      <c r="C55" s="196"/>
      <c r="D55" s="196"/>
      <c r="E55" s="196"/>
      <c r="F55" s="196"/>
      <c r="G55" s="196"/>
      <c r="H55" s="196"/>
      <c r="I55" s="196"/>
      <c r="J55" s="196"/>
      <c r="K55" s="196"/>
      <c r="L55" s="196"/>
      <c r="M55" s="196"/>
      <c r="N55" s="196"/>
      <c r="O55" s="196"/>
      <c r="P55" s="196"/>
      <c r="Q55" s="196"/>
      <c r="R55" s="196"/>
      <c r="S55" s="196"/>
      <c r="T55" s="197"/>
    </row>
    <row r="56" spans="2:20" ht="23.25" customHeight="1">
      <c r="B56" s="322" t="s">
        <v>25</v>
      </c>
      <c r="C56" s="323"/>
      <c r="D56" s="323"/>
      <c r="E56" s="323"/>
      <c r="F56" s="323"/>
      <c r="G56" s="323"/>
      <c r="H56" s="323"/>
      <c r="I56" s="323"/>
      <c r="J56" s="323"/>
      <c r="K56" s="323"/>
      <c r="L56" s="323"/>
      <c r="M56" s="323"/>
      <c r="N56" s="323"/>
      <c r="O56" s="323"/>
      <c r="P56" s="323"/>
      <c r="Q56" s="323"/>
      <c r="R56" s="323"/>
      <c r="S56" s="323"/>
      <c r="T56" s="324"/>
    </row>
    <row r="57" spans="2:20" ht="7.5" customHeight="1">
      <c r="B57" s="5"/>
      <c r="T57" s="6"/>
    </row>
    <row r="58" spans="2:20" ht="20.100000000000001" customHeight="1">
      <c r="B58" s="8" t="s">
        <v>119</v>
      </c>
      <c r="T58" s="6"/>
    </row>
    <row r="59" spans="2:20" ht="4.5" customHeight="1">
      <c r="B59" s="5"/>
      <c r="T59" s="6"/>
    </row>
    <row r="60" spans="2:20" ht="20.100000000000001" customHeight="1">
      <c r="B60" s="8" t="s">
        <v>116</v>
      </c>
      <c r="E60" s="3"/>
      <c r="G60" s="7" t="s">
        <v>117</v>
      </c>
      <c r="L60" s="325"/>
      <c r="M60" s="327"/>
      <c r="N60" s="207" t="str">
        <f>IF(L60="Yes","Please include details of change in Q2 below "," ")</f>
        <v xml:space="preserve"> </v>
      </c>
      <c r="T60" s="6"/>
    </row>
    <row r="61" spans="2:20" ht="3.75" customHeight="1">
      <c r="B61" s="5"/>
      <c r="T61" s="6"/>
    </row>
    <row r="62" spans="2:20" ht="20.100000000000001" customHeight="1">
      <c r="B62" s="5"/>
      <c r="G62" s="7" t="s">
        <v>118</v>
      </c>
      <c r="L62" s="325"/>
      <c r="M62" s="327"/>
      <c r="N62" s="207" t="str">
        <f>IF(L62="Yes","Please include details of change in Q2 below "," ")</f>
        <v xml:space="preserve"> </v>
      </c>
      <c r="T62" s="6"/>
    </row>
    <row r="63" spans="2:20" ht="9" customHeight="1">
      <c r="B63" s="5"/>
      <c r="T63" s="6"/>
    </row>
    <row r="64" spans="2:20" ht="20.100000000000001" customHeight="1">
      <c r="B64" s="8" t="s">
        <v>9</v>
      </c>
      <c r="T64" s="6"/>
    </row>
    <row r="65" spans="2:20" ht="8.25" customHeight="1">
      <c r="B65" s="8"/>
      <c r="F65" s="334" t="s">
        <v>298</v>
      </c>
      <c r="G65" s="334"/>
      <c r="H65" s="334"/>
      <c r="I65" s="334"/>
      <c r="J65" s="334"/>
      <c r="K65" s="334"/>
      <c r="L65" s="334"/>
      <c r="M65" s="334"/>
      <c r="N65" s="334"/>
      <c r="O65" s="334"/>
      <c r="P65" s="334"/>
      <c r="Q65" s="334"/>
      <c r="R65" s="334"/>
      <c r="T65" s="6"/>
    </row>
    <row r="66" spans="2:20" ht="19.5" customHeight="1">
      <c r="B66" s="8" t="s">
        <v>11</v>
      </c>
      <c r="E66" s="3"/>
      <c r="F66" s="334"/>
      <c r="G66" s="334"/>
      <c r="H66" s="334"/>
      <c r="I66" s="334"/>
      <c r="J66" s="334"/>
      <c r="K66" s="334"/>
      <c r="L66" s="334"/>
      <c r="M66" s="334"/>
      <c r="N66" s="334"/>
      <c r="O66" s="334"/>
      <c r="P66" s="334"/>
      <c r="Q66" s="334"/>
      <c r="R66" s="334"/>
      <c r="T66" s="6"/>
    </row>
    <row r="67" spans="2:20" ht="15" customHeight="1">
      <c r="B67" s="5"/>
      <c r="F67" s="334"/>
      <c r="G67" s="334"/>
      <c r="H67" s="334"/>
      <c r="I67" s="334"/>
      <c r="J67" s="334"/>
      <c r="K67" s="334"/>
      <c r="L67" s="334"/>
      <c r="M67" s="334"/>
      <c r="N67" s="334"/>
      <c r="O67" s="334"/>
      <c r="P67" s="334"/>
      <c r="Q67" s="334"/>
      <c r="R67" s="334"/>
      <c r="T67" s="6"/>
    </row>
    <row r="68" spans="2:20" ht="20.100000000000001" customHeight="1">
      <c r="B68" s="8" t="s">
        <v>10</v>
      </c>
      <c r="E68" s="331"/>
      <c r="F68" s="332"/>
      <c r="G68" s="332"/>
      <c r="H68" s="332"/>
      <c r="I68" s="333"/>
      <c r="K68" s="7" t="s">
        <v>12</v>
      </c>
      <c r="M68" s="331"/>
      <c r="N68" s="332"/>
      <c r="O68" s="332"/>
      <c r="P68" s="332"/>
      <c r="Q68" s="333"/>
      <c r="T68" s="6"/>
    </row>
    <row r="69" spans="2:20" ht="20.100000000000001" customHeight="1">
      <c r="B69" s="8" t="s">
        <v>10</v>
      </c>
      <c r="E69" s="331"/>
      <c r="F69" s="332"/>
      <c r="G69" s="332"/>
      <c r="H69" s="332"/>
      <c r="I69" s="333"/>
      <c r="K69" s="7" t="s">
        <v>12</v>
      </c>
      <c r="M69" s="331"/>
      <c r="N69" s="332"/>
      <c r="O69" s="332"/>
      <c r="P69" s="332"/>
      <c r="Q69" s="333"/>
      <c r="T69" s="6"/>
    </row>
    <row r="70" spans="2:20" ht="20.100000000000001" customHeight="1">
      <c r="B70" s="8" t="s">
        <v>10</v>
      </c>
      <c r="E70" s="331"/>
      <c r="F70" s="332"/>
      <c r="G70" s="332"/>
      <c r="H70" s="332"/>
      <c r="I70" s="333"/>
      <c r="K70" s="7" t="s">
        <v>12</v>
      </c>
      <c r="M70" s="331"/>
      <c r="N70" s="332"/>
      <c r="O70" s="332"/>
      <c r="P70" s="332"/>
      <c r="Q70" s="333"/>
      <c r="T70" s="6"/>
    </row>
    <row r="71" spans="2:20" ht="20.100000000000001" customHeight="1">
      <c r="B71" s="8" t="s">
        <v>10</v>
      </c>
      <c r="E71" s="331"/>
      <c r="F71" s="332"/>
      <c r="G71" s="332"/>
      <c r="H71" s="332"/>
      <c r="I71" s="333"/>
      <c r="K71" s="7" t="s">
        <v>12</v>
      </c>
      <c r="M71" s="331"/>
      <c r="N71" s="332"/>
      <c r="O71" s="332"/>
      <c r="P71" s="332"/>
      <c r="Q71" s="333"/>
      <c r="T71" s="6"/>
    </row>
    <row r="72" spans="2:20" ht="20.100000000000001" customHeight="1">
      <c r="B72" s="8" t="s">
        <v>10</v>
      </c>
      <c r="E72" s="331"/>
      <c r="F72" s="332"/>
      <c r="G72" s="332"/>
      <c r="H72" s="332"/>
      <c r="I72" s="333"/>
      <c r="K72" s="7" t="s">
        <v>12</v>
      </c>
      <c r="M72" s="331"/>
      <c r="N72" s="332"/>
      <c r="O72" s="332"/>
      <c r="P72" s="332"/>
      <c r="Q72" s="333"/>
      <c r="T72" s="6"/>
    </row>
    <row r="73" spans="2:20" ht="20.100000000000001" customHeight="1">
      <c r="B73" s="8" t="s">
        <v>10</v>
      </c>
      <c r="E73" s="331"/>
      <c r="F73" s="332"/>
      <c r="G73" s="332"/>
      <c r="H73" s="332"/>
      <c r="I73" s="333"/>
      <c r="K73" s="7" t="s">
        <v>12</v>
      </c>
      <c r="M73" s="331"/>
      <c r="N73" s="332"/>
      <c r="O73" s="332"/>
      <c r="P73" s="332"/>
      <c r="Q73" s="333"/>
      <c r="T73" s="6"/>
    </row>
    <row r="74" spans="2:20" ht="6.75" customHeight="1">
      <c r="B74" s="5"/>
      <c r="T74" s="6"/>
    </row>
    <row r="75" spans="2:20" ht="6.75" customHeight="1">
      <c r="B75" s="5"/>
      <c r="T75" s="6"/>
    </row>
    <row r="76" spans="2:20" ht="20.100000000000001" customHeight="1">
      <c r="B76" s="8" t="s">
        <v>14</v>
      </c>
      <c r="T76" s="6"/>
    </row>
    <row r="77" spans="2:20" ht="3.75" customHeight="1">
      <c r="B77" s="8"/>
      <c r="T77" s="6"/>
    </row>
    <row r="78" spans="2:20" ht="20.100000000000001" customHeight="1">
      <c r="B78" s="5"/>
      <c r="C78" s="342"/>
      <c r="D78" s="343"/>
      <c r="E78" s="343"/>
      <c r="F78" s="343"/>
      <c r="G78" s="343"/>
      <c r="H78" s="343"/>
      <c r="I78" s="343"/>
      <c r="J78" s="343"/>
      <c r="K78" s="343"/>
      <c r="L78" s="343"/>
      <c r="M78" s="343"/>
      <c r="N78" s="343"/>
      <c r="O78" s="343"/>
      <c r="P78" s="343"/>
      <c r="Q78" s="343"/>
      <c r="R78" s="343"/>
      <c r="S78" s="344"/>
      <c r="T78" s="6"/>
    </row>
    <row r="79" spans="2:20" ht="20.100000000000001" customHeight="1">
      <c r="B79" s="5"/>
      <c r="C79" s="345"/>
      <c r="D79" s="346"/>
      <c r="E79" s="346"/>
      <c r="F79" s="346"/>
      <c r="G79" s="346"/>
      <c r="H79" s="346"/>
      <c r="I79" s="346"/>
      <c r="J79" s="346"/>
      <c r="K79" s="346"/>
      <c r="L79" s="346"/>
      <c r="M79" s="346"/>
      <c r="N79" s="346"/>
      <c r="O79" s="346"/>
      <c r="P79" s="346"/>
      <c r="Q79" s="346"/>
      <c r="R79" s="346"/>
      <c r="S79" s="347"/>
      <c r="T79" s="6"/>
    </row>
    <row r="80" spans="2:20" ht="20.100000000000001" customHeight="1">
      <c r="B80" s="5"/>
      <c r="C80" s="345"/>
      <c r="D80" s="346"/>
      <c r="E80" s="346"/>
      <c r="F80" s="346"/>
      <c r="G80" s="346"/>
      <c r="H80" s="346"/>
      <c r="I80" s="346"/>
      <c r="J80" s="346"/>
      <c r="K80" s="346"/>
      <c r="L80" s="346"/>
      <c r="M80" s="346"/>
      <c r="N80" s="346"/>
      <c r="O80" s="346"/>
      <c r="P80" s="346"/>
      <c r="Q80" s="346"/>
      <c r="R80" s="346"/>
      <c r="S80" s="347"/>
      <c r="T80" s="6"/>
    </row>
    <row r="81" spans="2:20" ht="20.100000000000001" customHeight="1">
      <c r="B81" s="5"/>
      <c r="C81" s="345"/>
      <c r="D81" s="346"/>
      <c r="E81" s="346"/>
      <c r="F81" s="346"/>
      <c r="G81" s="346"/>
      <c r="H81" s="346"/>
      <c r="I81" s="346"/>
      <c r="J81" s="346"/>
      <c r="K81" s="346"/>
      <c r="L81" s="346"/>
      <c r="M81" s="346"/>
      <c r="N81" s="346"/>
      <c r="O81" s="346"/>
      <c r="P81" s="346"/>
      <c r="Q81" s="346"/>
      <c r="R81" s="346"/>
      <c r="S81" s="347"/>
      <c r="T81" s="6"/>
    </row>
    <row r="82" spans="2:20" ht="20.100000000000001" customHeight="1">
      <c r="B82" s="5"/>
      <c r="C82" s="345"/>
      <c r="D82" s="346"/>
      <c r="E82" s="346"/>
      <c r="F82" s="346"/>
      <c r="G82" s="346"/>
      <c r="H82" s="346"/>
      <c r="I82" s="346"/>
      <c r="J82" s="346"/>
      <c r="K82" s="346"/>
      <c r="L82" s="346"/>
      <c r="M82" s="346"/>
      <c r="N82" s="346"/>
      <c r="O82" s="346"/>
      <c r="P82" s="346"/>
      <c r="Q82" s="346"/>
      <c r="R82" s="346"/>
      <c r="S82" s="347"/>
      <c r="T82" s="6"/>
    </row>
    <row r="83" spans="2:20" ht="20.100000000000001" customHeight="1">
      <c r="B83" s="5"/>
      <c r="C83" s="345"/>
      <c r="D83" s="346"/>
      <c r="E83" s="346"/>
      <c r="F83" s="346"/>
      <c r="G83" s="346"/>
      <c r="H83" s="346"/>
      <c r="I83" s="346"/>
      <c r="J83" s="346"/>
      <c r="K83" s="346"/>
      <c r="L83" s="346"/>
      <c r="M83" s="346"/>
      <c r="N83" s="346"/>
      <c r="O83" s="346"/>
      <c r="P83" s="346"/>
      <c r="Q83" s="346"/>
      <c r="R83" s="346"/>
      <c r="S83" s="347"/>
      <c r="T83" s="6"/>
    </row>
    <row r="84" spans="2:20" ht="20.100000000000001" customHeight="1">
      <c r="B84" s="5"/>
      <c r="C84" s="345"/>
      <c r="D84" s="346"/>
      <c r="E84" s="346"/>
      <c r="F84" s="346"/>
      <c r="G84" s="346"/>
      <c r="H84" s="346"/>
      <c r="I84" s="346"/>
      <c r="J84" s="346"/>
      <c r="K84" s="346"/>
      <c r="L84" s="346"/>
      <c r="M84" s="346"/>
      <c r="N84" s="346"/>
      <c r="O84" s="346"/>
      <c r="P84" s="346"/>
      <c r="Q84" s="346"/>
      <c r="R84" s="346"/>
      <c r="S84" s="347"/>
      <c r="T84" s="6"/>
    </row>
    <row r="85" spans="2:20" ht="20.100000000000001" customHeight="1">
      <c r="B85" s="5"/>
      <c r="C85" s="345"/>
      <c r="D85" s="346"/>
      <c r="E85" s="346"/>
      <c r="F85" s="346"/>
      <c r="G85" s="346"/>
      <c r="H85" s="346"/>
      <c r="I85" s="346"/>
      <c r="J85" s="346"/>
      <c r="K85" s="346"/>
      <c r="L85" s="346"/>
      <c r="M85" s="346"/>
      <c r="N85" s="346"/>
      <c r="O85" s="346"/>
      <c r="P85" s="346"/>
      <c r="Q85" s="346"/>
      <c r="R85" s="346"/>
      <c r="S85" s="347"/>
      <c r="T85" s="6"/>
    </row>
    <row r="86" spans="2:20" ht="20.100000000000001" customHeight="1">
      <c r="B86" s="5"/>
      <c r="C86" s="345"/>
      <c r="D86" s="346"/>
      <c r="E86" s="346"/>
      <c r="F86" s="346"/>
      <c r="G86" s="346"/>
      <c r="H86" s="346"/>
      <c r="I86" s="346"/>
      <c r="J86" s="346"/>
      <c r="K86" s="346"/>
      <c r="L86" s="346"/>
      <c r="M86" s="346"/>
      <c r="N86" s="346"/>
      <c r="O86" s="346"/>
      <c r="P86" s="346"/>
      <c r="Q86" s="346"/>
      <c r="R86" s="346"/>
      <c r="S86" s="347"/>
      <c r="T86" s="6"/>
    </row>
    <row r="87" spans="2:20" ht="20.100000000000001" customHeight="1">
      <c r="B87" s="5"/>
      <c r="C87" s="345"/>
      <c r="D87" s="346"/>
      <c r="E87" s="346"/>
      <c r="F87" s="346"/>
      <c r="G87" s="346"/>
      <c r="H87" s="346"/>
      <c r="I87" s="346"/>
      <c r="J87" s="346"/>
      <c r="K87" s="346"/>
      <c r="L87" s="346"/>
      <c r="M87" s="346"/>
      <c r="N87" s="346"/>
      <c r="O87" s="346"/>
      <c r="P87" s="346"/>
      <c r="Q87" s="346"/>
      <c r="R87" s="346"/>
      <c r="S87" s="347"/>
      <c r="T87" s="6"/>
    </row>
    <row r="88" spans="2:20" ht="20.100000000000001" customHeight="1">
      <c r="B88" s="5"/>
      <c r="C88" s="345"/>
      <c r="D88" s="346"/>
      <c r="E88" s="346"/>
      <c r="F88" s="346"/>
      <c r="G88" s="346"/>
      <c r="H88" s="346"/>
      <c r="I88" s="346"/>
      <c r="J88" s="346"/>
      <c r="K88" s="346"/>
      <c r="L88" s="346"/>
      <c r="M88" s="346"/>
      <c r="N88" s="346"/>
      <c r="O88" s="346"/>
      <c r="P88" s="346"/>
      <c r="Q88" s="346"/>
      <c r="R88" s="346"/>
      <c r="S88" s="347"/>
      <c r="T88" s="6"/>
    </row>
    <row r="89" spans="2:20" ht="20.100000000000001" customHeight="1">
      <c r="B89" s="5"/>
      <c r="C89" s="348"/>
      <c r="D89" s="349"/>
      <c r="E89" s="349"/>
      <c r="F89" s="349"/>
      <c r="G89" s="349"/>
      <c r="H89" s="349"/>
      <c r="I89" s="349"/>
      <c r="J89" s="349"/>
      <c r="K89" s="349"/>
      <c r="L89" s="349"/>
      <c r="M89" s="349"/>
      <c r="N89" s="349"/>
      <c r="O89" s="349"/>
      <c r="P89" s="349"/>
      <c r="Q89" s="349"/>
      <c r="R89" s="349"/>
      <c r="S89" s="350"/>
      <c r="T89" s="6"/>
    </row>
    <row r="90" spans="2:20" ht="3.75" customHeight="1">
      <c r="B90" s="5"/>
      <c r="T90" s="6"/>
    </row>
    <row r="91" spans="2:20" ht="20.100000000000001" customHeight="1">
      <c r="B91" s="8" t="s">
        <v>23</v>
      </c>
      <c r="T91" s="6"/>
    </row>
    <row r="92" spans="2:20" ht="3.75" customHeight="1">
      <c r="B92" s="5"/>
      <c r="T92" s="6"/>
    </row>
    <row r="93" spans="2:20" ht="20.100000000000001" customHeight="1">
      <c r="B93" s="5"/>
      <c r="C93" s="342"/>
      <c r="D93" s="343"/>
      <c r="E93" s="343"/>
      <c r="F93" s="343"/>
      <c r="G93" s="343"/>
      <c r="H93" s="343"/>
      <c r="I93" s="343"/>
      <c r="J93" s="343"/>
      <c r="K93" s="343"/>
      <c r="L93" s="343"/>
      <c r="M93" s="343"/>
      <c r="N93" s="343"/>
      <c r="O93" s="343"/>
      <c r="P93" s="343"/>
      <c r="Q93" s="343"/>
      <c r="R93" s="343"/>
      <c r="S93" s="344"/>
      <c r="T93" s="6"/>
    </row>
    <row r="94" spans="2:20" ht="20.100000000000001" customHeight="1">
      <c r="B94" s="5"/>
      <c r="C94" s="345"/>
      <c r="D94" s="346"/>
      <c r="E94" s="346"/>
      <c r="F94" s="346"/>
      <c r="G94" s="346"/>
      <c r="H94" s="346"/>
      <c r="I94" s="346"/>
      <c r="J94" s="346"/>
      <c r="K94" s="346"/>
      <c r="L94" s="346"/>
      <c r="M94" s="346"/>
      <c r="N94" s="346"/>
      <c r="O94" s="346"/>
      <c r="P94" s="346"/>
      <c r="Q94" s="346"/>
      <c r="R94" s="346"/>
      <c r="S94" s="347"/>
      <c r="T94" s="6"/>
    </row>
    <row r="95" spans="2:20" ht="20.100000000000001" customHeight="1">
      <c r="B95" s="5"/>
      <c r="C95" s="345"/>
      <c r="D95" s="346"/>
      <c r="E95" s="346"/>
      <c r="F95" s="346"/>
      <c r="G95" s="346"/>
      <c r="H95" s="346"/>
      <c r="I95" s="346"/>
      <c r="J95" s="346"/>
      <c r="K95" s="346"/>
      <c r="L95" s="346"/>
      <c r="M95" s="346"/>
      <c r="N95" s="346"/>
      <c r="O95" s="346"/>
      <c r="P95" s="346"/>
      <c r="Q95" s="346"/>
      <c r="R95" s="346"/>
      <c r="S95" s="347"/>
      <c r="T95" s="6"/>
    </row>
    <row r="96" spans="2:20" ht="20.100000000000001" customHeight="1">
      <c r="B96" s="5"/>
      <c r="C96" s="345"/>
      <c r="D96" s="346"/>
      <c r="E96" s="346"/>
      <c r="F96" s="346"/>
      <c r="G96" s="346"/>
      <c r="H96" s="346"/>
      <c r="I96" s="346"/>
      <c r="J96" s="346"/>
      <c r="K96" s="346"/>
      <c r="L96" s="346"/>
      <c r="M96" s="346"/>
      <c r="N96" s="346"/>
      <c r="O96" s="346"/>
      <c r="P96" s="346"/>
      <c r="Q96" s="346"/>
      <c r="R96" s="346"/>
      <c r="S96" s="347"/>
      <c r="T96" s="6"/>
    </row>
    <row r="97" spans="2:20" ht="20.100000000000001" customHeight="1">
      <c r="B97" s="5"/>
      <c r="C97" s="345"/>
      <c r="D97" s="346"/>
      <c r="E97" s="346"/>
      <c r="F97" s="346"/>
      <c r="G97" s="346"/>
      <c r="H97" s="346"/>
      <c r="I97" s="346"/>
      <c r="J97" s="346"/>
      <c r="K97" s="346"/>
      <c r="L97" s="346"/>
      <c r="M97" s="346"/>
      <c r="N97" s="346"/>
      <c r="O97" s="346"/>
      <c r="P97" s="346"/>
      <c r="Q97" s="346"/>
      <c r="R97" s="346"/>
      <c r="S97" s="347"/>
      <c r="T97" s="6"/>
    </row>
    <row r="98" spans="2:20" ht="20.100000000000001" customHeight="1">
      <c r="B98" s="5"/>
      <c r="C98" s="345"/>
      <c r="D98" s="346"/>
      <c r="E98" s="346"/>
      <c r="F98" s="346"/>
      <c r="G98" s="346"/>
      <c r="H98" s="346"/>
      <c r="I98" s="346"/>
      <c r="J98" s="346"/>
      <c r="K98" s="346"/>
      <c r="L98" s="346"/>
      <c r="M98" s="346"/>
      <c r="N98" s="346"/>
      <c r="O98" s="346"/>
      <c r="P98" s="346"/>
      <c r="Q98" s="346"/>
      <c r="R98" s="346"/>
      <c r="S98" s="347"/>
      <c r="T98" s="6"/>
    </row>
    <row r="99" spans="2:20" ht="20.100000000000001" customHeight="1">
      <c r="B99" s="5"/>
      <c r="C99" s="345"/>
      <c r="D99" s="346"/>
      <c r="E99" s="346"/>
      <c r="F99" s="346"/>
      <c r="G99" s="346"/>
      <c r="H99" s="346"/>
      <c r="I99" s="346"/>
      <c r="J99" s="346"/>
      <c r="K99" s="346"/>
      <c r="L99" s="346"/>
      <c r="M99" s="346"/>
      <c r="N99" s="346"/>
      <c r="O99" s="346"/>
      <c r="P99" s="346"/>
      <c r="Q99" s="346"/>
      <c r="R99" s="346"/>
      <c r="S99" s="347"/>
      <c r="T99" s="6"/>
    </row>
    <row r="100" spans="2:20" ht="20.100000000000001" customHeight="1">
      <c r="B100" s="5"/>
      <c r="C100" s="345"/>
      <c r="D100" s="346"/>
      <c r="E100" s="346"/>
      <c r="F100" s="346"/>
      <c r="G100" s="346"/>
      <c r="H100" s="346"/>
      <c r="I100" s="346"/>
      <c r="J100" s="346"/>
      <c r="K100" s="346"/>
      <c r="L100" s="346"/>
      <c r="M100" s="346"/>
      <c r="N100" s="346"/>
      <c r="O100" s="346"/>
      <c r="P100" s="346"/>
      <c r="Q100" s="346"/>
      <c r="R100" s="346"/>
      <c r="S100" s="347"/>
      <c r="T100" s="6"/>
    </row>
    <row r="101" spans="2:20" ht="20.100000000000001" customHeight="1">
      <c r="B101" s="5"/>
      <c r="C101" s="345"/>
      <c r="D101" s="346"/>
      <c r="E101" s="346"/>
      <c r="F101" s="346"/>
      <c r="G101" s="346"/>
      <c r="H101" s="346"/>
      <c r="I101" s="346"/>
      <c r="J101" s="346"/>
      <c r="K101" s="346"/>
      <c r="L101" s="346"/>
      <c r="M101" s="346"/>
      <c r="N101" s="346"/>
      <c r="O101" s="346"/>
      <c r="P101" s="346"/>
      <c r="Q101" s="346"/>
      <c r="R101" s="346"/>
      <c r="S101" s="347"/>
      <c r="T101" s="6"/>
    </row>
    <row r="102" spans="2:20" ht="20.100000000000001" customHeight="1">
      <c r="B102" s="5"/>
      <c r="C102" s="345"/>
      <c r="D102" s="346"/>
      <c r="E102" s="346"/>
      <c r="F102" s="346"/>
      <c r="G102" s="346"/>
      <c r="H102" s="346"/>
      <c r="I102" s="346"/>
      <c r="J102" s="346"/>
      <c r="K102" s="346"/>
      <c r="L102" s="346"/>
      <c r="M102" s="346"/>
      <c r="N102" s="346"/>
      <c r="O102" s="346"/>
      <c r="P102" s="346"/>
      <c r="Q102" s="346"/>
      <c r="R102" s="346"/>
      <c r="S102" s="347"/>
      <c r="T102" s="6"/>
    </row>
    <row r="103" spans="2:20" ht="20.100000000000001" customHeight="1">
      <c r="B103" s="5"/>
      <c r="C103" s="345"/>
      <c r="D103" s="346"/>
      <c r="E103" s="346"/>
      <c r="F103" s="346"/>
      <c r="G103" s="346"/>
      <c r="H103" s="346"/>
      <c r="I103" s="346"/>
      <c r="J103" s="346"/>
      <c r="K103" s="346"/>
      <c r="L103" s="346"/>
      <c r="M103" s="346"/>
      <c r="N103" s="346"/>
      <c r="O103" s="346"/>
      <c r="P103" s="346"/>
      <c r="Q103" s="346"/>
      <c r="R103" s="346"/>
      <c r="S103" s="347"/>
      <c r="T103" s="6"/>
    </row>
    <row r="104" spans="2:20" ht="20.100000000000001" customHeight="1">
      <c r="B104" s="5"/>
      <c r="C104" s="348"/>
      <c r="D104" s="349"/>
      <c r="E104" s="349"/>
      <c r="F104" s="349"/>
      <c r="G104" s="349"/>
      <c r="H104" s="349"/>
      <c r="I104" s="349"/>
      <c r="J104" s="349"/>
      <c r="K104" s="349"/>
      <c r="L104" s="349"/>
      <c r="M104" s="349"/>
      <c r="N104" s="349"/>
      <c r="O104" s="349"/>
      <c r="P104" s="349"/>
      <c r="Q104" s="349"/>
      <c r="R104" s="349"/>
      <c r="S104" s="350"/>
      <c r="T104" s="6"/>
    </row>
    <row r="105" spans="2:20" ht="4.5" customHeight="1">
      <c r="B105" s="5"/>
      <c r="T105" s="6"/>
    </row>
    <row r="106" spans="2:20" ht="20.100000000000001" customHeight="1">
      <c r="B106" s="8" t="s">
        <v>15</v>
      </c>
      <c r="T106" s="6"/>
    </row>
    <row r="107" spans="2:20" ht="3.75" customHeight="1">
      <c r="B107" s="5"/>
      <c r="T107" s="6"/>
    </row>
    <row r="108" spans="2:20" ht="20.100000000000001" customHeight="1">
      <c r="B108" s="5"/>
      <c r="C108" s="342"/>
      <c r="D108" s="343"/>
      <c r="E108" s="343"/>
      <c r="F108" s="343"/>
      <c r="G108" s="343"/>
      <c r="H108" s="343"/>
      <c r="I108" s="343"/>
      <c r="J108" s="343"/>
      <c r="K108" s="343"/>
      <c r="L108" s="343"/>
      <c r="M108" s="343"/>
      <c r="N108" s="343"/>
      <c r="O108" s="343"/>
      <c r="P108" s="343"/>
      <c r="Q108" s="343"/>
      <c r="R108" s="343"/>
      <c r="S108" s="344"/>
      <c r="T108" s="6"/>
    </row>
    <row r="109" spans="2:20" ht="20.100000000000001" customHeight="1">
      <c r="B109" s="5"/>
      <c r="C109" s="345"/>
      <c r="D109" s="346"/>
      <c r="E109" s="346"/>
      <c r="F109" s="346"/>
      <c r="G109" s="346"/>
      <c r="H109" s="346"/>
      <c r="I109" s="346"/>
      <c r="J109" s="346"/>
      <c r="K109" s="346"/>
      <c r="L109" s="346"/>
      <c r="M109" s="346"/>
      <c r="N109" s="346"/>
      <c r="O109" s="346"/>
      <c r="P109" s="346"/>
      <c r="Q109" s="346"/>
      <c r="R109" s="346"/>
      <c r="S109" s="347"/>
      <c r="T109" s="6"/>
    </row>
    <row r="110" spans="2:20" ht="20.100000000000001" customHeight="1">
      <c r="B110" s="5"/>
      <c r="C110" s="345"/>
      <c r="D110" s="346"/>
      <c r="E110" s="346"/>
      <c r="F110" s="346"/>
      <c r="G110" s="346"/>
      <c r="H110" s="346"/>
      <c r="I110" s="346"/>
      <c r="J110" s="346"/>
      <c r="K110" s="346"/>
      <c r="L110" s="346"/>
      <c r="M110" s="346"/>
      <c r="N110" s="346"/>
      <c r="O110" s="346"/>
      <c r="P110" s="346"/>
      <c r="Q110" s="346"/>
      <c r="R110" s="346"/>
      <c r="S110" s="347"/>
      <c r="T110" s="6"/>
    </row>
    <row r="111" spans="2:20" ht="20.100000000000001" customHeight="1">
      <c r="B111" s="5"/>
      <c r="C111" s="345"/>
      <c r="D111" s="346"/>
      <c r="E111" s="346"/>
      <c r="F111" s="346"/>
      <c r="G111" s="346"/>
      <c r="H111" s="346"/>
      <c r="I111" s="346"/>
      <c r="J111" s="346"/>
      <c r="K111" s="346"/>
      <c r="L111" s="346"/>
      <c r="M111" s="346"/>
      <c r="N111" s="346"/>
      <c r="O111" s="346"/>
      <c r="P111" s="346"/>
      <c r="Q111" s="346"/>
      <c r="R111" s="346"/>
      <c r="S111" s="347"/>
      <c r="T111" s="6"/>
    </row>
    <row r="112" spans="2:20" ht="20.100000000000001" customHeight="1">
      <c r="B112" s="5"/>
      <c r="C112" s="345"/>
      <c r="D112" s="346"/>
      <c r="E112" s="346"/>
      <c r="F112" s="346"/>
      <c r="G112" s="346"/>
      <c r="H112" s="346"/>
      <c r="I112" s="346"/>
      <c r="J112" s="346"/>
      <c r="K112" s="346"/>
      <c r="L112" s="346"/>
      <c r="M112" s="346"/>
      <c r="N112" s="346"/>
      <c r="O112" s="346"/>
      <c r="P112" s="346"/>
      <c r="Q112" s="346"/>
      <c r="R112" s="346"/>
      <c r="S112" s="347"/>
      <c r="T112" s="6"/>
    </row>
    <row r="113" spans="2:20" ht="20.100000000000001" customHeight="1">
      <c r="B113" s="5"/>
      <c r="C113" s="345"/>
      <c r="D113" s="346"/>
      <c r="E113" s="346"/>
      <c r="F113" s="346"/>
      <c r="G113" s="346"/>
      <c r="H113" s="346"/>
      <c r="I113" s="346"/>
      <c r="J113" s="346"/>
      <c r="K113" s="346"/>
      <c r="L113" s="346"/>
      <c r="M113" s="346"/>
      <c r="N113" s="346"/>
      <c r="O113" s="346"/>
      <c r="P113" s="346"/>
      <c r="Q113" s="346"/>
      <c r="R113" s="346"/>
      <c r="S113" s="347"/>
      <c r="T113" s="6"/>
    </row>
    <row r="114" spans="2:20" ht="20.100000000000001" customHeight="1">
      <c r="B114" s="5"/>
      <c r="C114" s="345"/>
      <c r="D114" s="346"/>
      <c r="E114" s="346"/>
      <c r="F114" s="346"/>
      <c r="G114" s="346"/>
      <c r="H114" s="346"/>
      <c r="I114" s="346"/>
      <c r="J114" s="346"/>
      <c r="K114" s="346"/>
      <c r="L114" s="346"/>
      <c r="M114" s="346"/>
      <c r="N114" s="346"/>
      <c r="O114" s="346"/>
      <c r="P114" s="346"/>
      <c r="Q114" s="346"/>
      <c r="R114" s="346"/>
      <c r="S114" s="347"/>
      <c r="T114" s="6"/>
    </row>
    <row r="115" spans="2:20" ht="20.100000000000001" customHeight="1">
      <c r="B115" s="5"/>
      <c r="C115" s="345"/>
      <c r="D115" s="346"/>
      <c r="E115" s="346"/>
      <c r="F115" s="346"/>
      <c r="G115" s="346"/>
      <c r="H115" s="346"/>
      <c r="I115" s="346"/>
      <c r="J115" s="346"/>
      <c r="K115" s="346"/>
      <c r="L115" s="346"/>
      <c r="M115" s="346"/>
      <c r="N115" s="346"/>
      <c r="O115" s="346"/>
      <c r="P115" s="346"/>
      <c r="Q115" s="346"/>
      <c r="R115" s="346"/>
      <c r="S115" s="347"/>
      <c r="T115" s="6"/>
    </row>
    <row r="116" spans="2:20" ht="20.100000000000001" customHeight="1">
      <c r="B116" s="5"/>
      <c r="C116" s="345"/>
      <c r="D116" s="346"/>
      <c r="E116" s="346"/>
      <c r="F116" s="346"/>
      <c r="G116" s="346"/>
      <c r="H116" s="346"/>
      <c r="I116" s="346"/>
      <c r="J116" s="346"/>
      <c r="K116" s="346"/>
      <c r="L116" s="346"/>
      <c r="M116" s="346"/>
      <c r="N116" s="346"/>
      <c r="O116" s="346"/>
      <c r="P116" s="346"/>
      <c r="Q116" s="346"/>
      <c r="R116" s="346"/>
      <c r="S116" s="347"/>
      <c r="T116" s="6"/>
    </row>
    <row r="117" spans="2:20" ht="20.100000000000001" customHeight="1">
      <c r="B117" s="5"/>
      <c r="C117" s="345"/>
      <c r="D117" s="346"/>
      <c r="E117" s="346"/>
      <c r="F117" s="346"/>
      <c r="G117" s="346"/>
      <c r="H117" s="346"/>
      <c r="I117" s="346"/>
      <c r="J117" s="346"/>
      <c r="K117" s="346"/>
      <c r="L117" s="346"/>
      <c r="M117" s="346"/>
      <c r="N117" s="346"/>
      <c r="O117" s="346"/>
      <c r="P117" s="346"/>
      <c r="Q117" s="346"/>
      <c r="R117" s="346"/>
      <c r="S117" s="347"/>
      <c r="T117" s="6"/>
    </row>
    <row r="118" spans="2:20" ht="20.100000000000001" customHeight="1">
      <c r="B118" s="5"/>
      <c r="C118" s="345"/>
      <c r="D118" s="346"/>
      <c r="E118" s="346"/>
      <c r="F118" s="346"/>
      <c r="G118" s="346"/>
      <c r="H118" s="346"/>
      <c r="I118" s="346"/>
      <c r="J118" s="346"/>
      <c r="K118" s="346"/>
      <c r="L118" s="346"/>
      <c r="M118" s="346"/>
      <c r="N118" s="346"/>
      <c r="O118" s="346"/>
      <c r="P118" s="346"/>
      <c r="Q118" s="346"/>
      <c r="R118" s="346"/>
      <c r="S118" s="347"/>
      <c r="T118" s="6"/>
    </row>
    <row r="119" spans="2:20" ht="20.100000000000001" customHeight="1">
      <c r="B119" s="5"/>
      <c r="C119" s="348"/>
      <c r="D119" s="349"/>
      <c r="E119" s="349"/>
      <c r="F119" s="349"/>
      <c r="G119" s="349"/>
      <c r="H119" s="349"/>
      <c r="I119" s="349"/>
      <c r="J119" s="349"/>
      <c r="K119" s="349"/>
      <c r="L119" s="349"/>
      <c r="M119" s="349"/>
      <c r="N119" s="349"/>
      <c r="O119" s="349"/>
      <c r="P119" s="349"/>
      <c r="Q119" s="349"/>
      <c r="R119" s="349"/>
      <c r="S119" s="350"/>
      <c r="T119" s="6"/>
    </row>
    <row r="120" spans="2:20" ht="3.75" customHeight="1">
      <c r="B120" s="5"/>
      <c r="T120" s="6"/>
    </row>
    <row r="121" spans="2:20" ht="20.100000000000001" customHeight="1">
      <c r="B121" s="8" t="s">
        <v>16</v>
      </c>
      <c r="T121" s="6"/>
    </row>
    <row r="122" spans="2:20" ht="3.75" customHeight="1">
      <c r="B122" s="5"/>
      <c r="T122" s="6"/>
    </row>
    <row r="123" spans="2:20" ht="20.100000000000001" customHeight="1">
      <c r="B123" s="5"/>
      <c r="C123" s="342"/>
      <c r="D123" s="343"/>
      <c r="E123" s="343"/>
      <c r="F123" s="343"/>
      <c r="G123" s="343"/>
      <c r="H123" s="343"/>
      <c r="I123" s="343"/>
      <c r="J123" s="343"/>
      <c r="K123" s="343"/>
      <c r="L123" s="343"/>
      <c r="M123" s="343"/>
      <c r="N123" s="343"/>
      <c r="O123" s="343"/>
      <c r="P123" s="343"/>
      <c r="Q123" s="343"/>
      <c r="R123" s="343"/>
      <c r="S123" s="344"/>
      <c r="T123" s="6"/>
    </row>
    <row r="124" spans="2:20" ht="20.100000000000001" customHeight="1">
      <c r="B124" s="5"/>
      <c r="C124" s="345"/>
      <c r="D124" s="346"/>
      <c r="E124" s="346"/>
      <c r="F124" s="346"/>
      <c r="G124" s="346"/>
      <c r="H124" s="346"/>
      <c r="I124" s="346"/>
      <c r="J124" s="346"/>
      <c r="K124" s="346"/>
      <c r="L124" s="346"/>
      <c r="M124" s="346"/>
      <c r="N124" s="346"/>
      <c r="O124" s="346"/>
      <c r="P124" s="346"/>
      <c r="Q124" s="346"/>
      <c r="R124" s="346"/>
      <c r="S124" s="347"/>
      <c r="T124" s="6"/>
    </row>
    <row r="125" spans="2:20" ht="20.100000000000001" customHeight="1">
      <c r="B125" s="5"/>
      <c r="C125" s="345"/>
      <c r="D125" s="346"/>
      <c r="E125" s="346"/>
      <c r="F125" s="346"/>
      <c r="G125" s="346"/>
      <c r="H125" s="346"/>
      <c r="I125" s="346"/>
      <c r="J125" s="346"/>
      <c r="K125" s="346"/>
      <c r="L125" s="346"/>
      <c r="M125" s="346"/>
      <c r="N125" s="346"/>
      <c r="O125" s="346"/>
      <c r="P125" s="346"/>
      <c r="Q125" s="346"/>
      <c r="R125" s="346"/>
      <c r="S125" s="347"/>
      <c r="T125" s="6"/>
    </row>
    <row r="126" spans="2:20" ht="20.100000000000001" customHeight="1">
      <c r="B126" s="5"/>
      <c r="C126" s="345"/>
      <c r="D126" s="346"/>
      <c r="E126" s="346"/>
      <c r="F126" s="346"/>
      <c r="G126" s="346"/>
      <c r="H126" s="346"/>
      <c r="I126" s="346"/>
      <c r="J126" s="346"/>
      <c r="K126" s="346"/>
      <c r="L126" s="346"/>
      <c r="M126" s="346"/>
      <c r="N126" s="346"/>
      <c r="O126" s="346"/>
      <c r="P126" s="346"/>
      <c r="Q126" s="346"/>
      <c r="R126" s="346"/>
      <c r="S126" s="347"/>
      <c r="T126" s="6"/>
    </row>
    <row r="127" spans="2:20" ht="20.100000000000001" customHeight="1">
      <c r="B127" s="5"/>
      <c r="C127" s="345"/>
      <c r="D127" s="346"/>
      <c r="E127" s="346"/>
      <c r="F127" s="346"/>
      <c r="G127" s="346"/>
      <c r="H127" s="346"/>
      <c r="I127" s="346"/>
      <c r="J127" s="346"/>
      <c r="K127" s="346"/>
      <c r="L127" s="346"/>
      <c r="M127" s="346"/>
      <c r="N127" s="346"/>
      <c r="O127" s="346"/>
      <c r="P127" s="346"/>
      <c r="Q127" s="346"/>
      <c r="R127" s="346"/>
      <c r="S127" s="347"/>
      <c r="T127" s="6"/>
    </row>
    <row r="128" spans="2:20" ht="20.100000000000001" customHeight="1">
      <c r="B128" s="5"/>
      <c r="C128" s="345"/>
      <c r="D128" s="346"/>
      <c r="E128" s="346"/>
      <c r="F128" s="346"/>
      <c r="G128" s="346"/>
      <c r="H128" s="346"/>
      <c r="I128" s="346"/>
      <c r="J128" s="346"/>
      <c r="K128" s="346"/>
      <c r="L128" s="346"/>
      <c r="M128" s="346"/>
      <c r="N128" s="346"/>
      <c r="O128" s="346"/>
      <c r="P128" s="346"/>
      <c r="Q128" s="346"/>
      <c r="R128" s="346"/>
      <c r="S128" s="347"/>
      <c r="T128" s="6"/>
    </row>
    <row r="129" spans="2:20" ht="20.100000000000001" customHeight="1">
      <c r="B129" s="5"/>
      <c r="C129" s="345"/>
      <c r="D129" s="346"/>
      <c r="E129" s="346"/>
      <c r="F129" s="346"/>
      <c r="G129" s="346"/>
      <c r="H129" s="346"/>
      <c r="I129" s="346"/>
      <c r="J129" s="346"/>
      <c r="K129" s="346"/>
      <c r="L129" s="346"/>
      <c r="M129" s="346"/>
      <c r="N129" s="346"/>
      <c r="O129" s="346"/>
      <c r="P129" s="346"/>
      <c r="Q129" s="346"/>
      <c r="R129" s="346"/>
      <c r="S129" s="347"/>
      <c r="T129" s="6"/>
    </row>
    <row r="130" spans="2:20" ht="20.100000000000001" customHeight="1">
      <c r="B130" s="5"/>
      <c r="C130" s="345"/>
      <c r="D130" s="346"/>
      <c r="E130" s="346"/>
      <c r="F130" s="346"/>
      <c r="G130" s="346"/>
      <c r="H130" s="346"/>
      <c r="I130" s="346"/>
      <c r="J130" s="346"/>
      <c r="K130" s="346"/>
      <c r="L130" s="346"/>
      <c r="M130" s="346"/>
      <c r="N130" s="346"/>
      <c r="O130" s="346"/>
      <c r="P130" s="346"/>
      <c r="Q130" s="346"/>
      <c r="R130" s="346"/>
      <c r="S130" s="347"/>
      <c r="T130" s="6"/>
    </row>
    <row r="131" spans="2:20" ht="20.100000000000001" customHeight="1">
      <c r="B131" s="5"/>
      <c r="C131" s="345"/>
      <c r="D131" s="346"/>
      <c r="E131" s="346"/>
      <c r="F131" s="346"/>
      <c r="G131" s="346"/>
      <c r="H131" s="346"/>
      <c r="I131" s="346"/>
      <c r="J131" s="346"/>
      <c r="K131" s="346"/>
      <c r="L131" s="346"/>
      <c r="M131" s="346"/>
      <c r="N131" s="346"/>
      <c r="O131" s="346"/>
      <c r="P131" s="346"/>
      <c r="Q131" s="346"/>
      <c r="R131" s="346"/>
      <c r="S131" s="347"/>
      <c r="T131" s="6"/>
    </row>
    <row r="132" spans="2:20" ht="20.100000000000001" customHeight="1">
      <c r="B132" s="5"/>
      <c r="C132" s="345"/>
      <c r="D132" s="346"/>
      <c r="E132" s="346"/>
      <c r="F132" s="346"/>
      <c r="G132" s="346"/>
      <c r="H132" s="346"/>
      <c r="I132" s="346"/>
      <c r="J132" s="346"/>
      <c r="K132" s="346"/>
      <c r="L132" s="346"/>
      <c r="M132" s="346"/>
      <c r="N132" s="346"/>
      <c r="O132" s="346"/>
      <c r="P132" s="346"/>
      <c r="Q132" s="346"/>
      <c r="R132" s="346"/>
      <c r="S132" s="347"/>
      <c r="T132" s="6"/>
    </row>
    <row r="133" spans="2:20" ht="20.100000000000001" customHeight="1">
      <c r="B133" s="5"/>
      <c r="C133" s="345"/>
      <c r="D133" s="346"/>
      <c r="E133" s="346"/>
      <c r="F133" s="346"/>
      <c r="G133" s="346"/>
      <c r="H133" s="346"/>
      <c r="I133" s="346"/>
      <c r="J133" s="346"/>
      <c r="K133" s="346"/>
      <c r="L133" s="346"/>
      <c r="M133" s="346"/>
      <c r="N133" s="346"/>
      <c r="O133" s="346"/>
      <c r="P133" s="346"/>
      <c r="Q133" s="346"/>
      <c r="R133" s="346"/>
      <c r="S133" s="347"/>
      <c r="T133" s="6"/>
    </row>
    <row r="134" spans="2:20" ht="20.100000000000001" customHeight="1">
      <c r="B134" s="5"/>
      <c r="C134" s="348"/>
      <c r="D134" s="349"/>
      <c r="E134" s="349"/>
      <c r="F134" s="349"/>
      <c r="G134" s="349"/>
      <c r="H134" s="349"/>
      <c r="I134" s="349"/>
      <c r="J134" s="349"/>
      <c r="K134" s="349"/>
      <c r="L134" s="349"/>
      <c r="M134" s="349"/>
      <c r="N134" s="349"/>
      <c r="O134" s="349"/>
      <c r="P134" s="349"/>
      <c r="Q134" s="349"/>
      <c r="R134" s="349"/>
      <c r="S134" s="350"/>
      <c r="T134" s="6"/>
    </row>
    <row r="135" spans="2:20" ht="6" customHeight="1">
      <c r="B135" s="5"/>
      <c r="T135" s="6"/>
    </row>
    <row r="136" spans="2:20" ht="20.100000000000001" customHeight="1">
      <c r="B136" s="8" t="s">
        <v>22</v>
      </c>
      <c r="T136" s="6"/>
    </row>
    <row r="137" spans="2:20" ht="5.25" customHeight="1">
      <c r="B137" s="8"/>
      <c r="T137" s="6"/>
    </row>
    <row r="138" spans="2:20" ht="20.100000000000001" customHeight="1">
      <c r="B138" s="5"/>
      <c r="C138" s="7" t="s">
        <v>17</v>
      </c>
      <c r="D138" s="7"/>
      <c r="E138" s="7"/>
      <c r="F138" s="7"/>
      <c r="G138" s="351">
        <v>0</v>
      </c>
      <c r="H138" s="352"/>
      <c r="J138" s="7" t="s">
        <v>20</v>
      </c>
      <c r="K138" s="7"/>
      <c r="L138" s="7"/>
      <c r="M138" s="7"/>
      <c r="N138" s="351">
        <v>0</v>
      </c>
      <c r="O138" s="352"/>
      <c r="T138" s="6"/>
    </row>
    <row r="139" spans="2:20" ht="20.100000000000001" customHeight="1">
      <c r="B139" s="5"/>
      <c r="C139" s="7" t="s">
        <v>18</v>
      </c>
      <c r="D139" s="7"/>
      <c r="E139" s="7"/>
      <c r="F139" s="7"/>
      <c r="G139" s="351">
        <v>0</v>
      </c>
      <c r="H139" s="352"/>
      <c r="J139" s="7" t="s">
        <v>293</v>
      </c>
      <c r="N139" s="351">
        <v>0</v>
      </c>
      <c r="O139" s="352"/>
      <c r="T139" s="6"/>
    </row>
    <row r="140" spans="2:20" ht="20.100000000000001" customHeight="1">
      <c r="B140" s="5"/>
      <c r="J140" s="7" t="s">
        <v>19</v>
      </c>
      <c r="K140" s="7"/>
      <c r="L140" s="7"/>
      <c r="M140" s="7"/>
      <c r="N140" s="351">
        <v>0</v>
      </c>
      <c r="O140" s="352"/>
      <c r="T140" s="6"/>
    </row>
    <row r="141" spans="2:20" ht="20.100000000000001" customHeight="1">
      <c r="B141" s="5"/>
      <c r="C141" s="7" t="s">
        <v>21</v>
      </c>
      <c r="G141" s="340">
        <f>G138+G139+N138+N140+N139</f>
        <v>0</v>
      </c>
      <c r="H141" s="341"/>
      <c r="J141" s="208" t="str">
        <f>IF(G141=1,"OK","Does Not Total 100%")</f>
        <v>Does Not Total 100%</v>
      </c>
      <c r="T141" s="6"/>
    </row>
    <row r="142" spans="2:20" ht="6.75" customHeight="1" thickBot="1">
      <c r="B142" s="209"/>
      <c r="C142" s="210"/>
      <c r="D142" s="210"/>
      <c r="E142" s="210"/>
      <c r="F142" s="210"/>
      <c r="G142" s="210"/>
      <c r="H142" s="210"/>
      <c r="I142" s="210"/>
      <c r="J142" s="210"/>
      <c r="K142" s="210"/>
      <c r="L142" s="210"/>
      <c r="M142" s="210"/>
      <c r="N142" s="210"/>
      <c r="O142" s="210"/>
      <c r="P142" s="210"/>
      <c r="Q142" s="210"/>
      <c r="R142" s="210"/>
      <c r="S142" s="210"/>
      <c r="T142" s="211"/>
    </row>
  </sheetData>
  <sheetProtection algorithmName="SHA-512" hashValue="2CNbrGXxCAcfU72gI6WZT+6qer3zbEFaDfu7EIsvSzwGeZWhpGZS5fnGVac9UrNuTTax0aOQPMNuv769bE1uKA==" saltValue="Dv0XF9JeqpVrTSRCYVBhFg==" spinCount="100000" sheet="1" objects="1" scenarios="1" selectLockedCells="1"/>
  <mergeCells count="53">
    <mergeCell ref="N139:O139"/>
    <mergeCell ref="O46:P46"/>
    <mergeCell ref="I34:J34"/>
    <mergeCell ref="I42:J42"/>
    <mergeCell ref="I46:J46"/>
    <mergeCell ref="L46:M46"/>
    <mergeCell ref="M70:Q70"/>
    <mergeCell ref="M71:Q71"/>
    <mergeCell ref="M72:Q72"/>
    <mergeCell ref="M73:Q73"/>
    <mergeCell ref="E68:I68"/>
    <mergeCell ref="E69:I69"/>
    <mergeCell ref="E70:I70"/>
    <mergeCell ref="E71:I71"/>
    <mergeCell ref="L60:M60"/>
    <mergeCell ref="L62:M62"/>
    <mergeCell ref="G141:H141"/>
    <mergeCell ref="B24:T24"/>
    <mergeCell ref="L26:M26"/>
    <mergeCell ref="C78:S89"/>
    <mergeCell ref="C93:S104"/>
    <mergeCell ref="C108:S119"/>
    <mergeCell ref="C123:S134"/>
    <mergeCell ref="N140:O140"/>
    <mergeCell ref="N138:O138"/>
    <mergeCell ref="G139:H139"/>
    <mergeCell ref="G138:H138"/>
    <mergeCell ref="E72:I72"/>
    <mergeCell ref="E73:I73"/>
    <mergeCell ref="M68:Q68"/>
    <mergeCell ref="M69:Q69"/>
    <mergeCell ref="B56:T56"/>
    <mergeCell ref="F65:R67"/>
    <mergeCell ref="K16:P16"/>
    <mergeCell ref="C20:G20"/>
    <mergeCell ref="K20:L20"/>
    <mergeCell ref="K21:P21"/>
    <mergeCell ref="B51:C51"/>
    <mergeCell ref="B53:C53"/>
    <mergeCell ref="E51:F51"/>
    <mergeCell ref="E53:F53"/>
    <mergeCell ref="H51:I51"/>
    <mergeCell ref="H53:I53"/>
    <mergeCell ref="K41:T43"/>
    <mergeCell ref="I38:J38"/>
    <mergeCell ref="I30:J30"/>
    <mergeCell ref="B11:T11"/>
    <mergeCell ref="J4:P4"/>
    <mergeCell ref="J6:P6"/>
    <mergeCell ref="B2:T2"/>
    <mergeCell ref="C15:G15"/>
    <mergeCell ref="K15:L15"/>
    <mergeCell ref="J8:K8"/>
  </mergeCells>
  <conditionalFormatting sqref="G141:H141">
    <cfRule type="cellIs" dxfId="220" priority="1" operator="greaterThan">
      <formula>1</formula>
    </cfRule>
  </conditionalFormatting>
  <hyperlinks>
    <hyperlink ref="R34" r:id="rId1" xr:uid="{6DF88D80-B1E1-46EC-A357-E0FD4931FD9D}"/>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40E0089-4A96-4447-AAC7-7B8DE4FB639F}">
          <x14:formula1>
            <xm:f>Responses!$C$1:$C$3</xm:f>
          </x14:formula1>
          <xm:sqref>L26:M27 I34:I35 K60:L60 L62 H31:I31 I30</xm:sqref>
        </x14:dataValidation>
        <x14:dataValidation type="list" allowBlank="1" showInputMessage="1" showErrorMessage="1" xr:uid="{E463D67B-4225-41D0-B214-8CC6EAC1C2AF}">
          <x14:formula1>
            <xm:f>Responses!$E$1:$E$6</xm:f>
          </x14:formula1>
          <xm:sqref>J8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EAE3C-4372-4CEC-9E6B-3B9CD3CDD43D}">
  <dimension ref="A1:AO157"/>
  <sheetViews>
    <sheetView topLeftCell="A3" workbookViewId="0">
      <selection activeCell="H10" sqref="H10"/>
    </sheetView>
  </sheetViews>
  <sheetFormatPr defaultRowHeight="15" outlineLevelRow="1"/>
  <cols>
    <col min="1" max="1" width="1.7109375" style="1" customWidth="1"/>
    <col min="2" max="2" width="10.85546875" customWidth="1"/>
    <col min="3" max="3" width="24" customWidth="1"/>
    <col min="4" max="4" width="45.7109375" customWidth="1"/>
    <col min="5" max="5" width="16.140625" customWidth="1"/>
    <col min="6" max="7" width="19.5703125" customWidth="1"/>
    <col min="8" max="8" width="18.85546875" customWidth="1"/>
    <col min="9" max="9" width="4.28515625" customWidth="1"/>
    <col min="10" max="10" width="2" customWidth="1"/>
    <col min="11" max="11" width="0.28515625" hidden="1" customWidth="1"/>
    <col min="13" max="13" width="25.28515625" customWidth="1"/>
    <col min="14" max="14" width="2.85546875" customWidth="1"/>
    <col min="15" max="15" width="12.140625" bestFit="1" customWidth="1"/>
    <col min="16" max="16" width="2.85546875" customWidth="1"/>
    <col min="17" max="17" width="11.28515625" bestFit="1" customWidth="1"/>
  </cols>
  <sheetData>
    <row r="1" spans="2:41" ht="18.75">
      <c r="B1" s="490" t="s">
        <v>276</v>
      </c>
      <c r="C1" s="491"/>
      <c r="D1" s="491"/>
      <c r="E1" s="491"/>
      <c r="F1" s="491"/>
      <c r="G1" s="491"/>
      <c r="H1" s="491"/>
      <c r="I1" s="491"/>
      <c r="J1" s="491"/>
      <c r="K1" s="492"/>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row>
    <row r="2" spans="2:41">
      <c r="B2" s="235"/>
      <c r="C2" s="1"/>
      <c r="D2" s="1"/>
      <c r="E2" s="1"/>
      <c r="F2" s="1"/>
      <c r="G2" s="1"/>
      <c r="H2" s="1"/>
      <c r="I2" s="1"/>
      <c r="J2" s="1"/>
      <c r="K2" s="236"/>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row>
    <row r="3" spans="2:41">
      <c r="B3" s="235"/>
      <c r="C3" s="237" t="s">
        <v>277</v>
      </c>
      <c r="D3" s="493">
        <f>'SC_RO Info Sheet'!J6</f>
        <v>0</v>
      </c>
      <c r="E3" s="493"/>
      <c r="F3" s="493"/>
      <c r="G3" s="493"/>
      <c r="H3" s="493"/>
      <c r="I3" s="493"/>
      <c r="J3" s="18"/>
      <c r="K3" s="236"/>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row>
    <row r="4" spans="2:41">
      <c r="B4" s="235"/>
      <c r="C4" s="237" t="s">
        <v>278</v>
      </c>
      <c r="D4" s="494">
        <f>'SC_RO Info Sheet'!J4</f>
        <v>0</v>
      </c>
      <c r="E4" s="494"/>
      <c r="F4" s="494"/>
      <c r="G4" s="494"/>
      <c r="H4" s="494"/>
      <c r="I4" s="494"/>
      <c r="J4" s="239"/>
      <c r="K4" s="236"/>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row>
    <row r="5" spans="2:41">
      <c r="B5" s="235"/>
      <c r="C5" s="1"/>
      <c r="D5" s="1"/>
      <c r="E5" s="1"/>
      <c r="F5" s="1"/>
      <c r="G5" s="1"/>
      <c r="H5" s="1"/>
      <c r="I5" s="1"/>
      <c r="J5" s="1"/>
      <c r="K5" s="236"/>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row>
    <row r="6" spans="2:41">
      <c r="B6" s="235"/>
      <c r="C6" s="240" t="s">
        <v>279</v>
      </c>
      <c r="D6" s="495" t="s">
        <v>280</v>
      </c>
      <c r="E6" s="495"/>
      <c r="F6" s="495"/>
      <c r="G6" s="495"/>
      <c r="H6" s="495"/>
      <c r="I6" s="495"/>
      <c r="J6" s="1"/>
      <c r="K6" s="236"/>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2:41">
      <c r="B7" s="235"/>
      <c r="C7" s="1"/>
      <c r="D7" s="1"/>
      <c r="E7" s="1"/>
      <c r="F7" s="1"/>
      <c r="G7" s="1"/>
      <c r="H7" s="1"/>
      <c r="I7" s="1"/>
      <c r="J7" s="1"/>
      <c r="K7" s="236"/>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row>
    <row r="8" spans="2:41">
      <c r="B8" s="235"/>
      <c r="C8" s="1"/>
      <c r="D8" s="1"/>
      <c r="E8" s="1" t="s">
        <v>281</v>
      </c>
      <c r="F8" s="1"/>
      <c r="G8" s="1"/>
      <c r="H8" s="1"/>
      <c r="I8" s="1"/>
      <c r="J8" s="1"/>
      <c r="K8" s="236"/>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row>
    <row r="9" spans="2:41" ht="15.75" thickBot="1">
      <c r="B9" s="235"/>
      <c r="C9" s="1"/>
      <c r="D9" s="1"/>
      <c r="E9" s="1"/>
      <c r="F9" s="1"/>
      <c r="G9" s="1"/>
      <c r="H9" s="1"/>
      <c r="I9" s="1"/>
      <c r="J9" s="1"/>
      <c r="K9" s="236"/>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row>
    <row r="10" spans="2:41" ht="38.25" customHeight="1" thickTop="1" thickBot="1">
      <c r="B10" s="235"/>
      <c r="C10" s="1"/>
      <c r="D10" s="241" t="s">
        <v>282</v>
      </c>
      <c r="E10" s="241" t="s">
        <v>283</v>
      </c>
      <c r="F10" s="241" t="s">
        <v>284</v>
      </c>
      <c r="G10" s="241" t="s">
        <v>288</v>
      </c>
      <c r="H10" s="241" t="s">
        <v>285</v>
      </c>
      <c r="I10" s="1"/>
      <c r="J10" s="1"/>
      <c r="K10" s="236"/>
      <c r="L10" s="187"/>
      <c r="M10" s="496" t="s">
        <v>286</v>
      </c>
      <c r="N10" s="497"/>
      <c r="O10" s="497"/>
      <c r="P10" s="497"/>
      <c r="Q10" s="497"/>
      <c r="R10" s="188"/>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row>
    <row r="11" spans="2:41" ht="15.75" thickTop="1">
      <c r="B11" s="235"/>
      <c r="C11" s="238">
        <v>1</v>
      </c>
      <c r="D11" s="242" t="str">
        <f>IF('Consolidated Rate Calculation'!V$6="Description"," ",'Consolidated Rate Calculation'!V$6)</f>
        <v xml:space="preserve"> </v>
      </c>
      <c r="E11" s="237" t="str">
        <f>IF(ISBLANK('Consolidated Rate Calculation'!V$15)," ",'Consolidated Rate Calculation'!V$15)</f>
        <v xml:space="preserve"> </v>
      </c>
      <c r="F11" s="243">
        <f>'Consolidated Rate Calculation'!V$27</f>
        <v>0</v>
      </c>
      <c r="G11" s="243">
        <f>'Consolidated Rate Calculation'!$V$28</f>
        <v>0</v>
      </c>
      <c r="H11" s="243">
        <f>'Consolidated Rate Calculation'!$V$29</f>
        <v>0</v>
      </c>
      <c r="I11" s="1"/>
      <c r="J11" s="1"/>
      <c r="K11" s="236"/>
      <c r="L11" s="187"/>
      <c r="M11" s="189" t="s">
        <v>282</v>
      </c>
      <c r="N11" s="187"/>
      <c r="O11" s="189" t="s">
        <v>283</v>
      </c>
      <c r="P11" s="187"/>
      <c r="Q11" s="189" t="s">
        <v>287</v>
      </c>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row>
    <row r="12" spans="2:41">
      <c r="B12" s="235"/>
      <c r="C12" s="238">
        <v>2</v>
      </c>
      <c r="D12" s="242" t="str">
        <f>IF('Consolidated Rate Calculation'!W$6="Description"," ",'Consolidated Rate Calculation'!W$6)</f>
        <v xml:space="preserve"> </v>
      </c>
      <c r="E12" s="237" t="str">
        <f>IF(ISBLANK('Consolidated Rate Calculation'!W$15)," ",'Consolidated Rate Calculation'!W$15)</f>
        <v xml:space="preserve"> </v>
      </c>
      <c r="F12" s="243">
        <f>'Consolidated Rate Calculation'!W$27</f>
        <v>0</v>
      </c>
      <c r="G12" s="243">
        <f>'Consolidated Rate Calculation'!$W$28</f>
        <v>0</v>
      </c>
      <c r="H12" s="243">
        <f>'Consolidated Rate Calculation'!$W$29</f>
        <v>0</v>
      </c>
      <c r="I12" s="1"/>
      <c r="J12" s="1"/>
      <c r="K12" s="236"/>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row>
    <row r="13" spans="2:41">
      <c r="B13" s="235"/>
      <c r="C13" s="238">
        <v>3</v>
      </c>
      <c r="D13" s="242" t="str">
        <f>IF('Consolidated Rate Calculation'!X$6="Description"," ",'Consolidated Rate Calculation'!X$6)</f>
        <v xml:space="preserve"> </v>
      </c>
      <c r="E13" s="237" t="str">
        <f>IF(ISBLANK('Consolidated Rate Calculation'!X$15)," ",'Consolidated Rate Calculation'!X$15)</f>
        <v xml:space="preserve"> </v>
      </c>
      <c r="F13" s="243">
        <f>'Consolidated Rate Calculation'!$X$27</f>
        <v>0</v>
      </c>
      <c r="G13" s="243">
        <f>'Consolidated Rate Calculation'!$X$28</f>
        <v>0</v>
      </c>
      <c r="H13" s="243">
        <f>'Consolidated Rate Calculation'!$X$29</f>
        <v>0</v>
      </c>
      <c r="I13" s="1"/>
      <c r="J13" s="1"/>
      <c r="K13" s="236"/>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row>
    <row r="14" spans="2:41">
      <c r="B14" s="235"/>
      <c r="C14" s="238">
        <v>4</v>
      </c>
      <c r="D14" s="242" t="str">
        <f>IF('Consolidated Rate Calculation'!Y$6="Description"," ",'Consolidated Rate Calculation'!Y$6)</f>
        <v xml:space="preserve"> </v>
      </c>
      <c r="E14" s="237" t="str">
        <f>IF(ISBLANK('Consolidated Rate Calculation'!Y$15)," ",'Consolidated Rate Calculation'!Y$15)</f>
        <v xml:space="preserve"> </v>
      </c>
      <c r="F14" s="243">
        <f>'Consolidated Rate Calculation'!$Y$27</f>
        <v>0</v>
      </c>
      <c r="G14" s="243">
        <f>'Consolidated Rate Calculation'!$Y$28</f>
        <v>0</v>
      </c>
      <c r="H14" s="243">
        <f>'Consolidated Rate Calculation'!$Y$29</f>
        <v>0</v>
      </c>
      <c r="I14" s="1"/>
      <c r="J14" s="1"/>
      <c r="K14" s="236"/>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row>
    <row r="15" spans="2:41">
      <c r="B15" s="235"/>
      <c r="C15" s="238">
        <v>5</v>
      </c>
      <c r="D15" s="242" t="str">
        <f>IF('Consolidated Rate Calculation'!Z$6="Description"," ",'Consolidated Rate Calculation'!Z$6)</f>
        <v xml:space="preserve"> </v>
      </c>
      <c r="E15" s="237" t="str">
        <f>IF(ISBLANK('Consolidated Rate Calculation'!Z$15)," ",'Consolidated Rate Calculation'!Z$15)</f>
        <v xml:space="preserve"> </v>
      </c>
      <c r="F15" s="243">
        <f>'Consolidated Rate Calculation'!$Z$27</f>
        <v>0</v>
      </c>
      <c r="G15" s="243">
        <f>'Consolidated Rate Calculation'!$Z$28</f>
        <v>0</v>
      </c>
      <c r="H15" s="243">
        <f>'Consolidated Rate Calculation'!$Z$29</f>
        <v>0</v>
      </c>
      <c r="I15" s="1"/>
      <c r="J15" s="1"/>
      <c r="K15" s="236"/>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row>
    <row r="16" spans="2:41">
      <c r="B16" s="235"/>
      <c r="C16" s="238">
        <v>6</v>
      </c>
      <c r="D16" s="242" t="str">
        <f>IF('Consolidated Rate Calculation'!AA$6="Description"," ",'Consolidated Rate Calculation'!AA$6)</f>
        <v xml:space="preserve"> </v>
      </c>
      <c r="E16" s="237" t="str">
        <f>IF(ISBLANK('Consolidated Rate Calculation'!AA$15)," ",'Consolidated Rate Calculation'!AA$15)</f>
        <v xml:space="preserve"> </v>
      </c>
      <c r="F16" s="243">
        <f>'Consolidated Rate Calculation'!$AA$27</f>
        <v>0</v>
      </c>
      <c r="G16" s="243">
        <f>'Consolidated Rate Calculation'!$AA$28</f>
        <v>0</v>
      </c>
      <c r="H16" s="243">
        <f>'Consolidated Rate Calculation'!$AA$29</f>
        <v>0</v>
      </c>
      <c r="I16" s="1"/>
      <c r="J16" s="1"/>
      <c r="K16" s="236"/>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row>
    <row r="17" spans="2:41">
      <c r="B17" s="235"/>
      <c r="C17" s="238">
        <v>7</v>
      </c>
      <c r="D17" s="242" t="str">
        <f>IF('Consolidated Rate Calculation'!AB$6="Description"," ",'Consolidated Rate Calculation'!AB$6)</f>
        <v xml:space="preserve"> </v>
      </c>
      <c r="E17" s="237" t="str">
        <f>IF(ISBLANK('Consolidated Rate Calculation'!AB$15)," ",'Consolidated Rate Calculation'!AB$15)</f>
        <v xml:space="preserve"> </v>
      </c>
      <c r="F17" s="243">
        <f>'Consolidated Rate Calculation'!$AB$27</f>
        <v>0</v>
      </c>
      <c r="G17" s="243">
        <f>'Consolidated Rate Calculation'!$AB$28</f>
        <v>0</v>
      </c>
      <c r="H17" s="243">
        <f>'Consolidated Rate Calculation'!$AB$29</f>
        <v>0</v>
      </c>
      <c r="I17" s="1"/>
      <c r="J17" s="1"/>
      <c r="K17" s="236"/>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row>
    <row r="18" spans="2:41">
      <c r="B18" s="235"/>
      <c r="C18" s="238">
        <v>8</v>
      </c>
      <c r="D18" s="242" t="str">
        <f>IF('Consolidated Rate Calculation'!AC$6="Description"," ",'Consolidated Rate Calculation'!AC$6)</f>
        <v xml:space="preserve"> </v>
      </c>
      <c r="E18" s="237" t="str">
        <f>IF(ISBLANK('Consolidated Rate Calculation'!AC$15)," ",'Consolidated Rate Calculation'!AC$15)</f>
        <v xml:space="preserve"> </v>
      </c>
      <c r="F18" s="243">
        <f>'Consolidated Rate Calculation'!$AC$27</f>
        <v>0</v>
      </c>
      <c r="G18" s="243">
        <f>'Consolidated Rate Calculation'!$AC$28</f>
        <v>0</v>
      </c>
      <c r="H18" s="243">
        <f>'Consolidated Rate Calculation'!$AC$29</f>
        <v>0</v>
      </c>
      <c r="I18" s="1"/>
      <c r="J18" s="1"/>
      <c r="K18" s="236"/>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row>
    <row r="19" spans="2:41">
      <c r="B19" s="235"/>
      <c r="C19" s="238">
        <v>9</v>
      </c>
      <c r="D19" s="242" t="str">
        <f>IF('Consolidated Rate Calculation'!AD$6="Description"," ",'Consolidated Rate Calculation'!AD$6)</f>
        <v xml:space="preserve"> </v>
      </c>
      <c r="E19" s="237" t="str">
        <f>IF(ISBLANK('Consolidated Rate Calculation'!AD$15)," ",'Consolidated Rate Calculation'!AD$15)</f>
        <v xml:space="preserve"> </v>
      </c>
      <c r="F19" s="243">
        <f>'Consolidated Rate Calculation'!$AD$27</f>
        <v>0</v>
      </c>
      <c r="G19" s="243">
        <f>'Consolidated Rate Calculation'!$AD$28</f>
        <v>0</v>
      </c>
      <c r="H19" s="243">
        <f>'Consolidated Rate Calculation'!$AD$29</f>
        <v>0</v>
      </c>
      <c r="I19" s="1"/>
      <c r="J19" s="1"/>
      <c r="K19" s="236"/>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row>
    <row r="20" spans="2:41">
      <c r="B20" s="235"/>
      <c r="C20" s="238">
        <v>10</v>
      </c>
      <c r="D20" s="242" t="str">
        <f>IF('Consolidated Rate Calculation'!AE$6="Description"," ",'Consolidated Rate Calculation'!AE$6)</f>
        <v xml:space="preserve"> </v>
      </c>
      <c r="E20" s="237" t="str">
        <f>IF(ISBLANK('Consolidated Rate Calculation'!AE$15)," ",'Consolidated Rate Calculation'!AE$15)</f>
        <v xml:space="preserve"> </v>
      </c>
      <c r="F20" s="243">
        <f>'Consolidated Rate Calculation'!$AE$27</f>
        <v>0</v>
      </c>
      <c r="G20" s="243">
        <f>'Consolidated Rate Calculation'!$AE$28</f>
        <v>0</v>
      </c>
      <c r="H20" s="243">
        <f>'Consolidated Rate Calculation'!$AE$29</f>
        <v>0</v>
      </c>
      <c r="I20" s="1"/>
      <c r="J20" s="1"/>
      <c r="K20" s="236"/>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row>
    <row r="21" spans="2:41">
      <c r="B21" s="235"/>
      <c r="C21" s="238">
        <v>11</v>
      </c>
      <c r="D21" s="242" t="str">
        <f>IF('Consolidated Rate Calculation'!AF$6="Description"," ",'Consolidated Rate Calculation'!AF$6)</f>
        <v xml:space="preserve"> </v>
      </c>
      <c r="E21" s="237" t="str">
        <f>IF(ISBLANK('Consolidated Rate Calculation'!AF$15)," ",'Consolidated Rate Calculation'!AF$15)</f>
        <v xml:space="preserve"> </v>
      </c>
      <c r="F21" s="243">
        <f>'Consolidated Rate Calculation'!$AF$27</f>
        <v>0</v>
      </c>
      <c r="G21" s="243">
        <f>'Consolidated Rate Calculation'!$AF$28</f>
        <v>0</v>
      </c>
      <c r="H21" s="243">
        <f>'Consolidated Rate Calculation'!$AF$29</f>
        <v>0</v>
      </c>
      <c r="I21" s="1"/>
      <c r="J21" s="1"/>
      <c r="K21" s="236"/>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row>
    <row r="22" spans="2:41">
      <c r="B22" s="235"/>
      <c r="C22" s="238">
        <v>12</v>
      </c>
      <c r="D22" s="242" t="str">
        <f>IF('Consolidated Rate Calculation'!AG$6="Description"," ",'Consolidated Rate Calculation'!AG$6)</f>
        <v xml:space="preserve"> </v>
      </c>
      <c r="E22" s="237" t="str">
        <f>IF(ISBLANK('Consolidated Rate Calculation'!AG$15)," ",'Consolidated Rate Calculation'!AG$15)</f>
        <v xml:space="preserve"> </v>
      </c>
      <c r="F22" s="243">
        <f>'Consolidated Rate Calculation'!$AG$27</f>
        <v>0</v>
      </c>
      <c r="G22" s="243">
        <f>'Consolidated Rate Calculation'!$AG$28</f>
        <v>0</v>
      </c>
      <c r="H22" s="243">
        <f>'Consolidated Rate Calculation'!$AG$29</f>
        <v>0</v>
      </c>
      <c r="I22" s="1"/>
      <c r="J22" s="1"/>
      <c r="K22" s="236"/>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row>
    <row r="23" spans="2:41">
      <c r="B23" s="235"/>
      <c r="C23" s="238">
        <v>13</v>
      </c>
      <c r="D23" s="242" t="str">
        <f>IF('Consolidated Rate Calculation'!AH$6="Description"," ",'Consolidated Rate Calculation'!AH$6)</f>
        <v xml:space="preserve"> </v>
      </c>
      <c r="E23" s="237" t="str">
        <f>IF(ISBLANK('Consolidated Rate Calculation'!AH$15)," ",'Consolidated Rate Calculation'!AH$15)</f>
        <v xml:space="preserve"> </v>
      </c>
      <c r="F23" s="243">
        <f>'Consolidated Rate Calculation'!$AH$27</f>
        <v>0</v>
      </c>
      <c r="G23" s="243">
        <f>'Consolidated Rate Calculation'!$AH$28</f>
        <v>0</v>
      </c>
      <c r="H23" s="243">
        <f>'Consolidated Rate Calculation'!$AH$29</f>
        <v>0</v>
      </c>
      <c r="I23" s="1"/>
      <c r="J23" s="1"/>
      <c r="K23" s="236"/>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row>
    <row r="24" spans="2:41">
      <c r="B24" s="235"/>
      <c r="C24" s="238">
        <v>14</v>
      </c>
      <c r="D24" s="242" t="str">
        <f>IF('Consolidated Rate Calculation'!AI$6="Description"," ",'Consolidated Rate Calculation'!AI$6)</f>
        <v xml:space="preserve"> </v>
      </c>
      <c r="E24" s="237" t="str">
        <f>IF(ISBLANK('Consolidated Rate Calculation'!AI$15)," ",'Consolidated Rate Calculation'!AI$15)</f>
        <v xml:space="preserve"> </v>
      </c>
      <c r="F24" s="243">
        <f>'Consolidated Rate Calculation'!$AI$27</f>
        <v>0</v>
      </c>
      <c r="G24" s="243">
        <f>'Consolidated Rate Calculation'!$AI$28</f>
        <v>0</v>
      </c>
      <c r="H24" s="243">
        <f>'Consolidated Rate Calculation'!$AI$29</f>
        <v>0</v>
      </c>
      <c r="I24" s="1"/>
      <c r="J24" s="1"/>
      <c r="K24" s="23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row>
    <row r="25" spans="2:41">
      <c r="B25" s="235"/>
      <c r="C25" s="238">
        <v>15</v>
      </c>
      <c r="D25" s="242" t="str">
        <f>IF('Consolidated Rate Calculation'!AJ$6="Description"," ",'Consolidated Rate Calculation'!AJ$6)</f>
        <v xml:space="preserve"> </v>
      </c>
      <c r="E25" s="237" t="str">
        <f>IF(ISBLANK('Consolidated Rate Calculation'!AJ$15)," ",'Consolidated Rate Calculation'!AJ$15)</f>
        <v xml:space="preserve"> </v>
      </c>
      <c r="F25" s="243">
        <f>'Consolidated Rate Calculation'!$AJ$27</f>
        <v>0</v>
      </c>
      <c r="G25" s="243">
        <f>'Consolidated Rate Calculation'!$AJ$28</f>
        <v>0</v>
      </c>
      <c r="H25" s="243">
        <f>'Consolidated Rate Calculation'!$AJ$29</f>
        <v>0</v>
      </c>
      <c r="I25" s="1"/>
      <c r="J25" s="1"/>
      <c r="K25" s="236"/>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row>
    <row r="26" spans="2:41">
      <c r="B26" s="235"/>
      <c r="C26" s="238">
        <v>16</v>
      </c>
      <c r="D26" s="242" t="str">
        <f>IF('Consolidated Rate Calculation'!AK$6="Description"," ",'Consolidated Rate Calculation'!AK$6)</f>
        <v xml:space="preserve"> </v>
      </c>
      <c r="E26" s="237" t="str">
        <f>IF(ISBLANK('Consolidated Rate Calculation'!AK$15)," ",'Consolidated Rate Calculation'!AK$15)</f>
        <v xml:space="preserve"> </v>
      </c>
      <c r="F26" s="243">
        <f>'Consolidated Rate Calculation'!$AK$27</f>
        <v>0</v>
      </c>
      <c r="G26" s="243">
        <f>'Consolidated Rate Calculation'!$AK$28</f>
        <v>0</v>
      </c>
      <c r="H26" s="243">
        <f>'Consolidated Rate Calculation'!$AK$29</f>
        <v>0</v>
      </c>
      <c r="I26" s="1"/>
      <c r="J26" s="1"/>
      <c r="K26" s="236"/>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row>
    <row r="27" spans="2:41">
      <c r="B27" s="235"/>
      <c r="C27" s="238">
        <v>17</v>
      </c>
      <c r="D27" s="242" t="str">
        <f>IF('Consolidated Rate Calculation'!AL$6="Description"," ",'Consolidated Rate Calculation'!AL$6)</f>
        <v xml:space="preserve"> </v>
      </c>
      <c r="E27" s="237" t="str">
        <f>IF(ISBLANK('Consolidated Rate Calculation'!AL$15)," ",'Consolidated Rate Calculation'!AL$15)</f>
        <v xml:space="preserve"> </v>
      </c>
      <c r="F27" s="243">
        <f>'Consolidated Rate Calculation'!$AL$27</f>
        <v>0</v>
      </c>
      <c r="G27" s="243">
        <f>'Consolidated Rate Calculation'!$AL$28</f>
        <v>0</v>
      </c>
      <c r="H27" s="243">
        <f>'Consolidated Rate Calculation'!$AL$29</f>
        <v>0</v>
      </c>
      <c r="I27" s="1"/>
      <c r="J27" s="1"/>
      <c r="K27" s="236"/>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row>
    <row r="28" spans="2:41">
      <c r="B28" s="235"/>
      <c r="C28" s="238">
        <v>18</v>
      </c>
      <c r="D28" s="242" t="str">
        <f>IF('Consolidated Rate Calculation'!AM$6="Description"," ",'Consolidated Rate Calculation'!AM$6)</f>
        <v xml:space="preserve"> </v>
      </c>
      <c r="E28" s="237" t="str">
        <f>IF(ISBLANK('Consolidated Rate Calculation'!AM$15)," ",'Consolidated Rate Calculation'!AM$15)</f>
        <v xml:space="preserve"> </v>
      </c>
      <c r="F28" s="243">
        <f>'Consolidated Rate Calculation'!$AM$27</f>
        <v>0</v>
      </c>
      <c r="G28" s="243">
        <f>'Consolidated Rate Calculation'!$AM$28</f>
        <v>0</v>
      </c>
      <c r="H28" s="243">
        <f>'Consolidated Rate Calculation'!$AM$29</f>
        <v>0</v>
      </c>
      <c r="I28" s="1"/>
      <c r="J28" s="1"/>
      <c r="K28" s="236"/>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row>
    <row r="29" spans="2:41">
      <c r="B29" s="235"/>
      <c r="C29" s="238">
        <v>19</v>
      </c>
      <c r="D29" s="242" t="str">
        <f>IF('Consolidated Rate Calculation'!AN$6="Description"," ",'Consolidated Rate Calculation'!AN$6)</f>
        <v xml:space="preserve"> </v>
      </c>
      <c r="E29" s="237" t="str">
        <f>IF(ISBLANK('Consolidated Rate Calculation'!AN$15)," ",'Consolidated Rate Calculation'!AN$15)</f>
        <v xml:space="preserve"> </v>
      </c>
      <c r="F29" s="243">
        <f>'Consolidated Rate Calculation'!$AN$27</f>
        <v>0</v>
      </c>
      <c r="G29" s="243">
        <f>'Consolidated Rate Calculation'!$AN$28</f>
        <v>0</v>
      </c>
      <c r="H29" s="243">
        <f>'Consolidated Rate Calculation'!$AN$29</f>
        <v>0</v>
      </c>
      <c r="I29" s="1"/>
      <c r="J29" s="1"/>
      <c r="K29" s="236"/>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row>
    <row r="30" spans="2:41">
      <c r="B30" s="235"/>
      <c r="C30" s="238">
        <v>20</v>
      </c>
      <c r="D30" s="242" t="str">
        <f>IF('Consolidated Rate Calculation'!AO$6="Description"," ",'Consolidated Rate Calculation'!AO$6)</f>
        <v xml:space="preserve"> </v>
      </c>
      <c r="E30" s="237" t="str">
        <f>IF(ISBLANK('Consolidated Rate Calculation'!AO$15)," ",'Consolidated Rate Calculation'!AO$15)</f>
        <v xml:space="preserve"> </v>
      </c>
      <c r="F30" s="243">
        <f>'Consolidated Rate Calculation'!$AO$27</f>
        <v>0</v>
      </c>
      <c r="G30" s="243">
        <f>'Consolidated Rate Calculation'!$AO$28</f>
        <v>0</v>
      </c>
      <c r="H30" s="243">
        <f>'Consolidated Rate Calculation'!$AO$29</f>
        <v>0</v>
      </c>
      <c r="I30" s="1"/>
      <c r="J30" s="1"/>
      <c r="K30" s="236"/>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row>
    <row r="31" spans="2:41">
      <c r="B31" s="235"/>
      <c r="C31" s="238">
        <v>21</v>
      </c>
      <c r="D31" s="242" t="str">
        <f>IF('Consolidated Rate Calculation'!AP$6="Description"," ",'Consolidated Rate Calculation'!AP$6)</f>
        <v xml:space="preserve"> </v>
      </c>
      <c r="E31" s="237" t="str">
        <f>IF(ISBLANK('Consolidated Rate Calculation'!AP$15)," ",'Consolidated Rate Calculation'!AP$15)</f>
        <v xml:space="preserve"> </v>
      </c>
      <c r="F31" s="243">
        <f>'Consolidated Rate Calculation'!$AP$27</f>
        <v>0</v>
      </c>
      <c r="G31" s="243">
        <f>'Consolidated Rate Calculation'!$AP$28</f>
        <v>0</v>
      </c>
      <c r="H31" s="243">
        <f>'Consolidated Rate Calculation'!$AP$29</f>
        <v>0</v>
      </c>
      <c r="I31" s="1"/>
      <c r="J31" s="1"/>
      <c r="K31" s="236"/>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row>
    <row r="32" spans="2:41">
      <c r="B32" s="235"/>
      <c r="C32" s="238">
        <v>22</v>
      </c>
      <c r="D32" s="242" t="str">
        <f>IF('Consolidated Rate Calculation'!AQ$6="Description"," ",'Consolidated Rate Calculation'!AQ$6)</f>
        <v xml:space="preserve"> </v>
      </c>
      <c r="E32" s="237" t="str">
        <f>IF(ISBLANK('Consolidated Rate Calculation'!AQ$15)," ",'Consolidated Rate Calculation'!AQ$15)</f>
        <v xml:space="preserve"> </v>
      </c>
      <c r="F32" s="243">
        <f>'Consolidated Rate Calculation'!$AQ$27</f>
        <v>0</v>
      </c>
      <c r="G32" s="243">
        <f>'Consolidated Rate Calculation'!$AQ$28</f>
        <v>0</v>
      </c>
      <c r="H32" s="243">
        <f>'Consolidated Rate Calculation'!$AQ$29</f>
        <v>0</v>
      </c>
      <c r="I32" s="1"/>
      <c r="J32" s="1"/>
      <c r="K32" s="236"/>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row>
    <row r="33" spans="2:41">
      <c r="B33" s="235"/>
      <c r="C33" s="238">
        <v>23</v>
      </c>
      <c r="D33" s="242" t="str">
        <f>IF('Consolidated Rate Calculation'!AR$6="Description"," ",'Consolidated Rate Calculation'!AR$6)</f>
        <v xml:space="preserve"> </v>
      </c>
      <c r="E33" s="237" t="str">
        <f>IF(ISBLANK('Consolidated Rate Calculation'!AR$15)," ",'Consolidated Rate Calculation'!AR$15)</f>
        <v xml:space="preserve"> </v>
      </c>
      <c r="F33" s="243">
        <f>'Consolidated Rate Calculation'!$AR$27</f>
        <v>0</v>
      </c>
      <c r="G33" s="243">
        <f>'Consolidated Rate Calculation'!$AR$28</f>
        <v>0</v>
      </c>
      <c r="H33" s="243">
        <f>'Consolidated Rate Calculation'!$AR$29</f>
        <v>0</v>
      </c>
      <c r="I33" s="1"/>
      <c r="J33" s="1"/>
      <c r="K33" s="236"/>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row>
    <row r="34" spans="2:41">
      <c r="B34" s="235"/>
      <c r="C34" s="238">
        <v>24</v>
      </c>
      <c r="D34" s="242" t="str">
        <f>IF('Consolidated Rate Calculation'!AS$6="Description"," ",'Consolidated Rate Calculation'!AS$6)</f>
        <v xml:space="preserve"> </v>
      </c>
      <c r="E34" s="237" t="str">
        <f>IF(ISBLANK('Consolidated Rate Calculation'!AS$15)," ",'Consolidated Rate Calculation'!AS$15)</f>
        <v xml:space="preserve"> </v>
      </c>
      <c r="F34" s="243">
        <f>'Consolidated Rate Calculation'!$AS$27</f>
        <v>0</v>
      </c>
      <c r="G34" s="243">
        <f>'Consolidated Rate Calculation'!$AS$28</f>
        <v>0</v>
      </c>
      <c r="H34" s="243">
        <f>'Consolidated Rate Calculation'!$AS$29</f>
        <v>0</v>
      </c>
      <c r="I34" s="1"/>
      <c r="J34" s="1"/>
      <c r="K34" s="236"/>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row>
    <row r="35" spans="2:41">
      <c r="B35" s="235"/>
      <c r="C35" s="238">
        <v>25</v>
      </c>
      <c r="D35" s="242" t="str">
        <f>IF('Consolidated Rate Calculation'!AT$6="Description"," ",'Consolidated Rate Calculation'!AT$6)</f>
        <v xml:space="preserve"> </v>
      </c>
      <c r="E35" s="237" t="str">
        <f>IF(ISBLANK('Consolidated Rate Calculation'!AT$15)," ",'Consolidated Rate Calculation'!AT$15)</f>
        <v xml:space="preserve"> </v>
      </c>
      <c r="F35" s="243">
        <f>'Consolidated Rate Calculation'!$AT$27</f>
        <v>0</v>
      </c>
      <c r="G35" s="243">
        <f>'Consolidated Rate Calculation'!$AT$28</f>
        <v>0</v>
      </c>
      <c r="H35" s="243">
        <f>'Consolidated Rate Calculation'!$AT$29</f>
        <v>0</v>
      </c>
      <c r="I35" s="1"/>
      <c r="J35" s="1"/>
      <c r="K35" s="236"/>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row>
    <row r="36" spans="2:41">
      <c r="B36" s="235"/>
      <c r="C36" s="238">
        <v>26</v>
      </c>
      <c r="D36" s="242" t="str">
        <f>IF('Consolidated Rate Calculation'!AU$6="Description"," ",'Consolidated Rate Calculation'!AU$6)</f>
        <v xml:space="preserve"> </v>
      </c>
      <c r="E36" s="237" t="str">
        <f>IF(ISBLANK('Consolidated Rate Calculation'!AU$15)," ",'Consolidated Rate Calculation'!AU$15)</f>
        <v xml:space="preserve"> </v>
      </c>
      <c r="F36" s="243">
        <f>'Consolidated Rate Calculation'!$AU$27</f>
        <v>0</v>
      </c>
      <c r="G36" s="243">
        <f>'Consolidated Rate Calculation'!$AU$28</f>
        <v>0</v>
      </c>
      <c r="H36" s="243">
        <f>'Consolidated Rate Calculation'!$AU$29</f>
        <v>0</v>
      </c>
      <c r="I36" s="1"/>
      <c r="J36" s="1"/>
      <c r="K36" s="236"/>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row>
    <row r="37" spans="2:41">
      <c r="B37" s="235"/>
      <c r="C37" s="238">
        <v>27</v>
      </c>
      <c r="D37" s="242" t="str">
        <f>IF('Consolidated Rate Calculation'!AV$6="Description"," ",'Consolidated Rate Calculation'!AV$6)</f>
        <v xml:space="preserve"> </v>
      </c>
      <c r="E37" s="237" t="str">
        <f>IF(ISBLANK('Consolidated Rate Calculation'!AV$15)," ",'Consolidated Rate Calculation'!AV$15)</f>
        <v xml:space="preserve"> </v>
      </c>
      <c r="F37" s="243">
        <f>'Consolidated Rate Calculation'!$AV$27</f>
        <v>0</v>
      </c>
      <c r="G37" s="243">
        <f>'Consolidated Rate Calculation'!$AV$28</f>
        <v>0</v>
      </c>
      <c r="H37" s="243">
        <f>'Consolidated Rate Calculation'!$AV$29</f>
        <v>0</v>
      </c>
      <c r="I37" s="1"/>
      <c r="J37" s="1"/>
      <c r="K37" s="236"/>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row>
    <row r="38" spans="2:41">
      <c r="B38" s="235"/>
      <c r="C38" s="238">
        <v>28</v>
      </c>
      <c r="D38" s="242" t="str">
        <f>IF('Consolidated Rate Calculation'!AW$6="Description"," ",'Consolidated Rate Calculation'!AW$6)</f>
        <v xml:space="preserve"> </v>
      </c>
      <c r="E38" s="237" t="str">
        <f>IF(ISBLANK('Consolidated Rate Calculation'!AW$15)," ",'Consolidated Rate Calculation'!AW$15)</f>
        <v xml:space="preserve"> </v>
      </c>
      <c r="F38" s="243">
        <f>'Consolidated Rate Calculation'!$AW$27</f>
        <v>0</v>
      </c>
      <c r="G38" s="243">
        <f>'Consolidated Rate Calculation'!$AW$28</f>
        <v>0</v>
      </c>
      <c r="H38" s="243">
        <f>'Consolidated Rate Calculation'!$AW$29</f>
        <v>0</v>
      </c>
      <c r="I38" s="1"/>
      <c r="J38" s="1"/>
      <c r="K38" s="236"/>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row>
    <row r="39" spans="2:41">
      <c r="B39" s="235"/>
      <c r="C39" s="238">
        <v>29</v>
      </c>
      <c r="D39" s="242" t="str">
        <f>IF('Consolidated Rate Calculation'!AX$6="Description"," ",'Consolidated Rate Calculation'!AX$6)</f>
        <v xml:space="preserve"> </v>
      </c>
      <c r="E39" s="237" t="str">
        <f>IF(ISBLANK('Consolidated Rate Calculation'!AX$15)," ",'Consolidated Rate Calculation'!AX$15)</f>
        <v xml:space="preserve"> </v>
      </c>
      <c r="F39" s="243">
        <f>'Consolidated Rate Calculation'!$AX$27</f>
        <v>0</v>
      </c>
      <c r="G39" s="243">
        <f>'Consolidated Rate Calculation'!$AX$28</f>
        <v>0</v>
      </c>
      <c r="H39" s="243">
        <f>'Consolidated Rate Calculation'!$AX$29</f>
        <v>0</v>
      </c>
      <c r="I39" s="1"/>
      <c r="J39" s="1"/>
      <c r="K39" s="236"/>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row>
    <row r="40" spans="2:41">
      <c r="B40" s="235"/>
      <c r="C40" s="238">
        <v>30</v>
      </c>
      <c r="D40" s="242" t="str">
        <f>IF('Consolidated Rate Calculation'!AY$6="Description"," ",'Consolidated Rate Calculation'!AY$6)</f>
        <v xml:space="preserve"> </v>
      </c>
      <c r="E40" s="237" t="str">
        <f>IF(ISBLANK('Consolidated Rate Calculation'!AY$15)," ",'Consolidated Rate Calculation'!AY$15)</f>
        <v xml:space="preserve"> </v>
      </c>
      <c r="F40" s="243">
        <f>'Consolidated Rate Calculation'!$AY$27</f>
        <v>0</v>
      </c>
      <c r="G40" s="243">
        <f>'Consolidated Rate Calculation'!$AY$28</f>
        <v>0</v>
      </c>
      <c r="H40" s="243">
        <f>'Consolidated Rate Calculation'!$AY$29</f>
        <v>0</v>
      </c>
      <c r="I40" s="1"/>
      <c r="J40" s="1"/>
      <c r="K40" s="236"/>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row>
    <row r="41" spans="2:41">
      <c r="B41" s="235"/>
      <c r="C41" s="238">
        <v>31</v>
      </c>
      <c r="D41" s="242" t="str">
        <f>IF('Consolidated Rate Calculation'!AZ$6="Description"," ",'Consolidated Rate Calculation'!AZ$6)</f>
        <v xml:space="preserve"> </v>
      </c>
      <c r="E41" s="237" t="str">
        <f>IF(ISBLANK('Consolidated Rate Calculation'!AZ$15)," ",'Consolidated Rate Calculation'!AZ$15)</f>
        <v xml:space="preserve"> </v>
      </c>
      <c r="F41" s="243">
        <f>'Consolidated Rate Calculation'!$AZ$27</f>
        <v>0</v>
      </c>
      <c r="G41" s="243">
        <f>'Consolidated Rate Calculation'!$AZ$28</f>
        <v>0</v>
      </c>
      <c r="H41" s="243">
        <f>'Consolidated Rate Calculation'!$AZ$29</f>
        <v>0</v>
      </c>
      <c r="I41" s="1"/>
      <c r="J41" s="1"/>
      <c r="K41" s="236"/>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row>
    <row r="42" spans="2:41">
      <c r="B42" s="235"/>
      <c r="C42" s="238">
        <v>32</v>
      </c>
      <c r="D42" s="242" t="str">
        <f>IF('Consolidated Rate Calculation'!BA$6="Description"," ",'Consolidated Rate Calculation'!BA$6)</f>
        <v xml:space="preserve"> </v>
      </c>
      <c r="E42" s="237" t="str">
        <f>IF(ISBLANK('Consolidated Rate Calculation'!BA$15)," ",'Consolidated Rate Calculation'!BA$15)</f>
        <v xml:space="preserve"> </v>
      </c>
      <c r="F42" s="243">
        <f>'Consolidated Rate Calculation'!$BA$27</f>
        <v>0</v>
      </c>
      <c r="G42" s="243">
        <f>'Consolidated Rate Calculation'!$BA$28</f>
        <v>0</v>
      </c>
      <c r="H42" s="243">
        <f>'Consolidated Rate Calculation'!$BA$29</f>
        <v>0</v>
      </c>
      <c r="I42" s="1"/>
      <c r="J42" s="1"/>
      <c r="K42" s="236"/>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row>
    <row r="43" spans="2:41">
      <c r="B43" s="235"/>
      <c r="C43" s="238">
        <v>33</v>
      </c>
      <c r="D43" s="242" t="str">
        <f>IF('Consolidated Rate Calculation'!BB$6="Description"," ",'Consolidated Rate Calculation'!BB$6)</f>
        <v xml:space="preserve"> </v>
      </c>
      <c r="E43" s="237" t="str">
        <f>IF(ISBLANK('Consolidated Rate Calculation'!BB$15)," ",'Consolidated Rate Calculation'!BB$15)</f>
        <v xml:space="preserve"> </v>
      </c>
      <c r="F43" s="243">
        <f>'Consolidated Rate Calculation'!$BB$27</f>
        <v>0</v>
      </c>
      <c r="G43" s="243">
        <f>'Consolidated Rate Calculation'!$BB$28</f>
        <v>0</v>
      </c>
      <c r="H43" s="243">
        <f>'Consolidated Rate Calculation'!$BB$29</f>
        <v>0</v>
      </c>
      <c r="I43" s="1"/>
      <c r="J43" s="1"/>
      <c r="K43" s="236"/>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row>
    <row r="44" spans="2:41">
      <c r="B44" s="235"/>
      <c r="C44" s="238">
        <v>34</v>
      </c>
      <c r="D44" s="242" t="str">
        <f>IF('Consolidated Rate Calculation'!BC$6="Description"," ",'Consolidated Rate Calculation'!BC$6)</f>
        <v xml:space="preserve"> </v>
      </c>
      <c r="E44" s="237" t="str">
        <f>IF(ISBLANK('Consolidated Rate Calculation'!BC$15)," ",'Consolidated Rate Calculation'!BC$15)</f>
        <v xml:space="preserve"> </v>
      </c>
      <c r="F44" s="243">
        <f>'Consolidated Rate Calculation'!$BC$27</f>
        <v>0</v>
      </c>
      <c r="G44" s="243">
        <f>'Consolidated Rate Calculation'!$BC$28</f>
        <v>0</v>
      </c>
      <c r="H44" s="243">
        <f>'Consolidated Rate Calculation'!$BC$29</f>
        <v>0</v>
      </c>
      <c r="I44" s="1"/>
      <c r="J44" s="1"/>
      <c r="K44" s="236"/>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row>
    <row r="45" spans="2:41">
      <c r="B45" s="235"/>
      <c r="C45" s="238">
        <v>35</v>
      </c>
      <c r="D45" s="242" t="str">
        <f>IF('Consolidated Rate Calculation'!BD$6="Description"," ",'Consolidated Rate Calculation'!BD$6)</f>
        <v xml:space="preserve"> </v>
      </c>
      <c r="E45" s="237" t="str">
        <f>IF(ISBLANK('Consolidated Rate Calculation'!BD$15)," ",'Consolidated Rate Calculation'!BD$15)</f>
        <v xml:space="preserve"> </v>
      </c>
      <c r="F45" s="243">
        <f>'Consolidated Rate Calculation'!$BD$27</f>
        <v>0</v>
      </c>
      <c r="G45" s="243">
        <f>'Consolidated Rate Calculation'!$BD$28</f>
        <v>0</v>
      </c>
      <c r="H45" s="243">
        <f>'Consolidated Rate Calculation'!$BD$29</f>
        <v>0</v>
      </c>
      <c r="I45" s="1"/>
      <c r="J45" s="1"/>
      <c r="K45" s="236"/>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row>
    <row r="46" spans="2:41" hidden="1" outlineLevel="1">
      <c r="B46" s="235"/>
      <c r="C46" s="238">
        <v>36</v>
      </c>
      <c r="D46" s="242" t="str">
        <f>IF('Consolidated Rate Calculation'!BE$6="Description"," ",'Consolidated Rate Calculation'!BE$6)</f>
        <v xml:space="preserve"> </v>
      </c>
      <c r="E46" s="237" t="str">
        <f>IF(ISBLANK('Consolidated Rate Calculation'!BE$15)," ",'Consolidated Rate Calculation'!BE$15)</f>
        <v xml:space="preserve"> </v>
      </c>
      <c r="F46" s="243">
        <f>'Consolidated Rate Calculation'!$BE$27</f>
        <v>0</v>
      </c>
      <c r="G46" s="243">
        <f>'Consolidated Rate Calculation'!$BE$28</f>
        <v>0</v>
      </c>
      <c r="H46" s="243">
        <f>'Consolidated Rate Calculation'!$BE$29</f>
        <v>0</v>
      </c>
      <c r="I46" s="1"/>
      <c r="J46" s="1"/>
      <c r="K46" s="236"/>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row>
    <row r="47" spans="2:41" hidden="1" outlineLevel="1">
      <c r="B47" s="235"/>
      <c r="C47" s="238">
        <v>37</v>
      </c>
      <c r="D47" s="242" t="str">
        <f>IF('Consolidated Rate Calculation'!BF$6="Description"," ",'Consolidated Rate Calculation'!BF$6)</f>
        <v xml:space="preserve"> </v>
      </c>
      <c r="E47" s="237" t="str">
        <f>IF(ISBLANK('Consolidated Rate Calculation'!BF$15)," ",'Consolidated Rate Calculation'!BF$15)</f>
        <v xml:space="preserve"> </v>
      </c>
      <c r="F47" s="243">
        <f>'Consolidated Rate Calculation'!$BF$27</f>
        <v>0</v>
      </c>
      <c r="G47" s="243">
        <f>'Consolidated Rate Calculation'!$BF$28</f>
        <v>0</v>
      </c>
      <c r="H47" s="243">
        <f>'Consolidated Rate Calculation'!$BF$29</f>
        <v>0</v>
      </c>
      <c r="I47" s="1"/>
      <c r="J47" s="1"/>
      <c r="K47" s="236"/>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row>
    <row r="48" spans="2:41" hidden="1" outlineLevel="1">
      <c r="B48" s="235"/>
      <c r="C48" s="238">
        <v>38</v>
      </c>
      <c r="D48" s="242" t="str">
        <f>IF('Consolidated Rate Calculation'!BG$6="Description"," ",'Consolidated Rate Calculation'!BG$6)</f>
        <v xml:space="preserve"> </v>
      </c>
      <c r="E48" s="237" t="str">
        <f>IF(ISBLANK('Consolidated Rate Calculation'!BG$15)," ",'Consolidated Rate Calculation'!BG$15)</f>
        <v xml:space="preserve"> </v>
      </c>
      <c r="F48" s="243">
        <f>'Consolidated Rate Calculation'!$BG$27</f>
        <v>0</v>
      </c>
      <c r="G48" s="243">
        <f>'Consolidated Rate Calculation'!$BG$28</f>
        <v>0</v>
      </c>
      <c r="H48" s="243">
        <f>'Consolidated Rate Calculation'!$BG$29</f>
        <v>0</v>
      </c>
      <c r="I48" s="1"/>
      <c r="J48" s="1"/>
      <c r="K48" s="23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row>
    <row r="49" spans="2:41" hidden="1" outlineLevel="1">
      <c r="B49" s="235"/>
      <c r="C49" s="238">
        <v>39</v>
      </c>
      <c r="D49" s="242" t="str">
        <f>IF('Consolidated Rate Calculation'!BH$6="Description"," ",'Consolidated Rate Calculation'!BH$6)</f>
        <v xml:space="preserve"> </v>
      </c>
      <c r="E49" s="237" t="str">
        <f>IF(ISBLANK('Consolidated Rate Calculation'!BH$15)," ",'Consolidated Rate Calculation'!BH$15)</f>
        <v xml:space="preserve"> </v>
      </c>
      <c r="F49" s="243">
        <f>'Consolidated Rate Calculation'!$BH$27</f>
        <v>0</v>
      </c>
      <c r="G49" s="243">
        <f>'Consolidated Rate Calculation'!$BH$28</f>
        <v>0</v>
      </c>
      <c r="H49" s="243">
        <f>'Consolidated Rate Calculation'!$BH$29</f>
        <v>0</v>
      </c>
      <c r="I49" s="1"/>
      <c r="J49" s="1"/>
      <c r="K49" s="236"/>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row>
    <row r="50" spans="2:41" hidden="1" outlineLevel="1">
      <c r="B50" s="235"/>
      <c r="C50" s="238">
        <v>40</v>
      </c>
      <c r="D50" s="242" t="str">
        <f>IF('Consolidated Rate Calculation'!BI$6="Description"," ",'Consolidated Rate Calculation'!BI$6)</f>
        <v xml:space="preserve"> </v>
      </c>
      <c r="E50" s="237" t="str">
        <f>IF(ISBLANK('Consolidated Rate Calculation'!BI$15)," ",'Consolidated Rate Calculation'!BI$15)</f>
        <v xml:space="preserve"> </v>
      </c>
      <c r="F50" s="243">
        <f>'Consolidated Rate Calculation'!$BI$27</f>
        <v>0</v>
      </c>
      <c r="G50" s="243">
        <f>'Consolidated Rate Calculation'!$BI$28</f>
        <v>0</v>
      </c>
      <c r="H50" s="243">
        <f>'Consolidated Rate Calculation'!$BI$29</f>
        <v>0</v>
      </c>
      <c r="I50" s="1"/>
      <c r="J50" s="1"/>
      <c r="K50" s="236"/>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row>
    <row r="51" spans="2:41" hidden="1" outlineLevel="1">
      <c r="B51" s="235"/>
      <c r="C51" s="238">
        <v>41</v>
      </c>
      <c r="D51" s="242" t="str">
        <f>IF('Consolidated Rate Calculation'!BJ$6="Description"," ",'Consolidated Rate Calculation'!BJ$6)</f>
        <v xml:space="preserve"> </v>
      </c>
      <c r="E51" s="237" t="str">
        <f>IF(ISBLANK('Consolidated Rate Calculation'!BJ$15)," ",'Consolidated Rate Calculation'!BJ$15)</f>
        <v xml:space="preserve"> </v>
      </c>
      <c r="F51" s="243">
        <f>'Consolidated Rate Calculation'!$BJ$27</f>
        <v>0</v>
      </c>
      <c r="G51" s="243">
        <f>'Consolidated Rate Calculation'!$BJ$28</f>
        <v>0</v>
      </c>
      <c r="H51" s="243">
        <f>'Consolidated Rate Calculation'!$BJ$29</f>
        <v>0</v>
      </c>
      <c r="I51" s="1"/>
      <c r="J51" s="1"/>
      <c r="K51" s="236"/>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row>
    <row r="52" spans="2:41" hidden="1" outlineLevel="1">
      <c r="B52" s="235"/>
      <c r="C52" s="238">
        <v>42</v>
      </c>
      <c r="D52" s="242" t="str">
        <f>IF('Consolidated Rate Calculation'!BK$6="Description"," ",'Consolidated Rate Calculation'!BK$6)</f>
        <v xml:space="preserve"> </v>
      </c>
      <c r="E52" s="237" t="str">
        <f>IF(ISBLANK('Consolidated Rate Calculation'!BK$15)," ",'Consolidated Rate Calculation'!BK$15)</f>
        <v xml:space="preserve"> </v>
      </c>
      <c r="F52" s="243">
        <f>'Consolidated Rate Calculation'!$BK$27</f>
        <v>0</v>
      </c>
      <c r="G52" s="243">
        <f>'Consolidated Rate Calculation'!$BK$28</f>
        <v>0</v>
      </c>
      <c r="H52" s="243">
        <f>'Consolidated Rate Calculation'!$BK$29</f>
        <v>0</v>
      </c>
      <c r="I52" s="1"/>
      <c r="J52" s="1"/>
      <c r="K52" s="236"/>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row>
    <row r="53" spans="2:41" hidden="1" outlineLevel="1">
      <c r="B53" s="235"/>
      <c r="C53" s="238">
        <v>43</v>
      </c>
      <c r="D53" s="242" t="str">
        <f>IF('Consolidated Rate Calculation'!BL$6="Description"," ",'Consolidated Rate Calculation'!BL$6)</f>
        <v xml:space="preserve"> </v>
      </c>
      <c r="E53" s="237" t="str">
        <f>IF(ISBLANK('Consolidated Rate Calculation'!BL$15)," ",'Consolidated Rate Calculation'!BL$15)</f>
        <v xml:space="preserve"> </v>
      </c>
      <c r="F53" s="243">
        <f>'Consolidated Rate Calculation'!$BL$27</f>
        <v>0</v>
      </c>
      <c r="G53" s="243">
        <f>'Consolidated Rate Calculation'!$BL$28</f>
        <v>0</v>
      </c>
      <c r="H53" s="243">
        <f>'Consolidated Rate Calculation'!$BL$29</f>
        <v>0</v>
      </c>
      <c r="I53" s="1"/>
      <c r="J53" s="1"/>
      <c r="K53" s="236"/>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row>
    <row r="54" spans="2:41" hidden="1" outlineLevel="1">
      <c r="B54" s="235"/>
      <c r="C54" s="238">
        <v>44</v>
      </c>
      <c r="D54" s="242" t="str">
        <f>IF('Consolidated Rate Calculation'!BM$6="Description"," ",'Consolidated Rate Calculation'!BM$6)</f>
        <v xml:space="preserve"> </v>
      </c>
      <c r="E54" s="237" t="str">
        <f>IF(ISBLANK('Consolidated Rate Calculation'!BM$15)," ",'Consolidated Rate Calculation'!BM$15)</f>
        <v xml:space="preserve"> </v>
      </c>
      <c r="F54" s="243">
        <f>'Consolidated Rate Calculation'!$BM$27</f>
        <v>0</v>
      </c>
      <c r="G54" s="243">
        <f>'Consolidated Rate Calculation'!$BM$28</f>
        <v>0</v>
      </c>
      <c r="H54" s="243">
        <f>'Consolidated Rate Calculation'!$BM$29</f>
        <v>0</v>
      </c>
      <c r="I54" s="1"/>
      <c r="J54" s="1"/>
      <c r="K54" s="236"/>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row>
    <row r="55" spans="2:41" hidden="1" outlineLevel="1">
      <c r="B55" s="235"/>
      <c r="C55" s="238">
        <v>45</v>
      </c>
      <c r="D55" s="242" t="str">
        <f>IF('Consolidated Rate Calculation'!BN$6="Description"," ",'Consolidated Rate Calculation'!BN$6)</f>
        <v xml:space="preserve"> </v>
      </c>
      <c r="E55" s="237" t="str">
        <f>IF(ISBLANK('Consolidated Rate Calculation'!BN$15)," ",'Consolidated Rate Calculation'!BN$15)</f>
        <v xml:space="preserve"> </v>
      </c>
      <c r="F55" s="243">
        <f>'Consolidated Rate Calculation'!$BN$27</f>
        <v>0</v>
      </c>
      <c r="G55" s="243">
        <f>'Consolidated Rate Calculation'!$BN$28</f>
        <v>0</v>
      </c>
      <c r="H55" s="243">
        <f>'Consolidated Rate Calculation'!$BN$29</f>
        <v>0</v>
      </c>
      <c r="I55" s="1"/>
      <c r="J55" s="1"/>
      <c r="K55" s="236"/>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row>
    <row r="56" spans="2:41" hidden="1" outlineLevel="1">
      <c r="B56" s="235"/>
      <c r="C56" s="238">
        <v>46</v>
      </c>
      <c r="D56" s="242" t="str">
        <f>IF('Consolidated Rate Calculation'!BO$6="Description"," ",'Consolidated Rate Calculation'!BO$6)</f>
        <v xml:space="preserve"> </v>
      </c>
      <c r="E56" s="237" t="str">
        <f>IF(ISBLANK('Consolidated Rate Calculation'!BO$15)," ",'Consolidated Rate Calculation'!BO$15)</f>
        <v xml:space="preserve"> </v>
      </c>
      <c r="F56" s="243">
        <f>'Consolidated Rate Calculation'!$BO$27</f>
        <v>0</v>
      </c>
      <c r="G56" s="243">
        <f>'Consolidated Rate Calculation'!$BO$28</f>
        <v>0</v>
      </c>
      <c r="H56" s="243">
        <f>'Consolidated Rate Calculation'!$BO$29</f>
        <v>0</v>
      </c>
      <c r="I56" s="1"/>
      <c r="J56" s="1"/>
      <c r="K56" s="236"/>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row>
    <row r="57" spans="2:41" hidden="1" outlineLevel="1">
      <c r="B57" s="235"/>
      <c r="C57" s="238">
        <v>47</v>
      </c>
      <c r="D57" s="242" t="str">
        <f>IF('Consolidated Rate Calculation'!BP$6="Description"," ",'Consolidated Rate Calculation'!BP$6)</f>
        <v xml:space="preserve"> </v>
      </c>
      <c r="E57" s="237" t="str">
        <f>IF(ISBLANK('Consolidated Rate Calculation'!BP$15)," ",'Consolidated Rate Calculation'!BP$15)</f>
        <v xml:space="preserve"> </v>
      </c>
      <c r="F57" s="243">
        <f>'Consolidated Rate Calculation'!$BP$27</f>
        <v>0</v>
      </c>
      <c r="G57" s="243">
        <f>'Consolidated Rate Calculation'!$BP$28</f>
        <v>0</v>
      </c>
      <c r="H57" s="243">
        <f>'Consolidated Rate Calculation'!$BP$29</f>
        <v>0</v>
      </c>
      <c r="I57" s="1"/>
      <c r="J57" s="1"/>
      <c r="K57" s="236"/>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row>
    <row r="58" spans="2:41" hidden="1" outlineLevel="1">
      <c r="B58" s="235"/>
      <c r="C58" s="238">
        <v>48</v>
      </c>
      <c r="D58" s="242" t="str">
        <f>IF('Consolidated Rate Calculation'!BQ$6="Description"," ",'Consolidated Rate Calculation'!BQ$6)</f>
        <v xml:space="preserve"> </v>
      </c>
      <c r="E58" s="237" t="str">
        <f>IF(ISBLANK('Consolidated Rate Calculation'!BQ$15)," ",'Consolidated Rate Calculation'!BQ$15)</f>
        <v xml:space="preserve"> </v>
      </c>
      <c r="F58" s="243">
        <f>'Consolidated Rate Calculation'!$BQ$27</f>
        <v>0</v>
      </c>
      <c r="G58" s="243">
        <f>'Consolidated Rate Calculation'!$BQ$28</f>
        <v>0</v>
      </c>
      <c r="H58" s="243">
        <f>'Consolidated Rate Calculation'!$BQ$29</f>
        <v>0</v>
      </c>
      <c r="I58" s="1"/>
      <c r="J58" s="1"/>
      <c r="K58" s="236"/>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row>
    <row r="59" spans="2:41" hidden="1" outlineLevel="1">
      <c r="B59" s="235"/>
      <c r="C59" s="238">
        <v>49</v>
      </c>
      <c r="D59" s="242" t="str">
        <f>IF('Consolidated Rate Calculation'!BR$6="Description"," ",'Consolidated Rate Calculation'!BR$6)</f>
        <v xml:space="preserve"> </v>
      </c>
      <c r="E59" s="237" t="str">
        <f>IF(ISBLANK('Consolidated Rate Calculation'!BR$15)," ",'Consolidated Rate Calculation'!BR$15)</f>
        <v xml:space="preserve"> </v>
      </c>
      <c r="F59" s="243">
        <f>'Consolidated Rate Calculation'!$BR$27</f>
        <v>0</v>
      </c>
      <c r="G59" s="243">
        <f>'Consolidated Rate Calculation'!$BR$28</f>
        <v>0</v>
      </c>
      <c r="H59" s="243">
        <f>'Consolidated Rate Calculation'!$BR$29</f>
        <v>0</v>
      </c>
      <c r="I59" s="1"/>
      <c r="J59" s="1"/>
      <c r="K59" s="236"/>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row>
    <row r="60" spans="2:41" hidden="1" outlineLevel="1">
      <c r="B60" s="235"/>
      <c r="C60" s="238">
        <v>50</v>
      </c>
      <c r="D60" s="242" t="str">
        <f>IF('Consolidated Rate Calculation'!BS$6="Description"," ",'Consolidated Rate Calculation'!BS$6)</f>
        <v xml:space="preserve"> </v>
      </c>
      <c r="E60" s="237" t="str">
        <f>IF(ISBLANK('Consolidated Rate Calculation'!BS$15)," ",'Consolidated Rate Calculation'!BS$15)</f>
        <v xml:space="preserve"> </v>
      </c>
      <c r="F60" s="243">
        <f>'Consolidated Rate Calculation'!$BS$27</f>
        <v>0</v>
      </c>
      <c r="G60" s="243">
        <f>'Consolidated Rate Calculation'!$BS$28</f>
        <v>0</v>
      </c>
      <c r="H60" s="243">
        <f>'Consolidated Rate Calculation'!$BS$29</f>
        <v>0</v>
      </c>
      <c r="I60" s="1"/>
      <c r="J60" s="1"/>
      <c r="K60" s="236"/>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row>
    <row r="61" spans="2:41" hidden="1" outlineLevel="1">
      <c r="B61" s="235"/>
      <c r="C61" s="238">
        <v>51</v>
      </c>
      <c r="D61" s="242" t="str">
        <f>IF('Consolidated Rate Calculation'!BT$6="Description"," ",'Consolidated Rate Calculation'!BT$6)</f>
        <v xml:space="preserve"> </v>
      </c>
      <c r="E61" s="237" t="str">
        <f>IF(ISBLANK('Consolidated Rate Calculation'!BT$15)," ",'Consolidated Rate Calculation'!BT$15)</f>
        <v xml:space="preserve"> </v>
      </c>
      <c r="F61" s="243">
        <f>'Consolidated Rate Calculation'!$BT$27</f>
        <v>0</v>
      </c>
      <c r="G61" s="243">
        <f>'Consolidated Rate Calculation'!$BT$28</f>
        <v>0</v>
      </c>
      <c r="H61" s="243">
        <f>'Consolidated Rate Calculation'!$BT$29</f>
        <v>0</v>
      </c>
      <c r="I61" s="1"/>
      <c r="J61" s="1"/>
      <c r="K61" s="236"/>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row>
    <row r="62" spans="2:41" hidden="1" outlineLevel="1">
      <c r="B62" s="235"/>
      <c r="C62" s="238">
        <v>52</v>
      </c>
      <c r="D62" s="242" t="str">
        <f>IF('Consolidated Rate Calculation'!BU$6="Description"," ",'Consolidated Rate Calculation'!BU$6)</f>
        <v xml:space="preserve"> </v>
      </c>
      <c r="E62" s="237" t="str">
        <f>IF(ISBLANK('Consolidated Rate Calculation'!BU$15)," ",'Consolidated Rate Calculation'!BU$15)</f>
        <v xml:space="preserve"> </v>
      </c>
      <c r="F62" s="243">
        <f>'Consolidated Rate Calculation'!$BU$27</f>
        <v>0</v>
      </c>
      <c r="G62" s="243">
        <f>'Consolidated Rate Calculation'!$BU$28</f>
        <v>0</v>
      </c>
      <c r="H62" s="243">
        <f>'Consolidated Rate Calculation'!$BU$29</f>
        <v>0</v>
      </c>
      <c r="I62" s="1"/>
      <c r="J62" s="1"/>
      <c r="K62" s="236"/>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row>
    <row r="63" spans="2:41" hidden="1" outlineLevel="1">
      <c r="B63" s="235"/>
      <c r="C63" s="238">
        <v>53</v>
      </c>
      <c r="D63" s="242" t="str">
        <f>IF('Consolidated Rate Calculation'!BV$6="Description"," ",'Consolidated Rate Calculation'!BV$6)</f>
        <v xml:space="preserve"> </v>
      </c>
      <c r="E63" s="237" t="str">
        <f>IF(ISBLANK('Consolidated Rate Calculation'!BV$15)," ",'Consolidated Rate Calculation'!BV$15)</f>
        <v xml:space="preserve"> </v>
      </c>
      <c r="F63" s="243">
        <f>'Consolidated Rate Calculation'!$BV$27</f>
        <v>0</v>
      </c>
      <c r="G63" s="243">
        <f>'Consolidated Rate Calculation'!$BV$28</f>
        <v>0</v>
      </c>
      <c r="H63" s="243">
        <f>'Consolidated Rate Calculation'!$BV$29</f>
        <v>0</v>
      </c>
      <c r="I63" s="1"/>
      <c r="J63" s="1"/>
      <c r="K63" s="236"/>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row>
    <row r="64" spans="2:41" hidden="1" outlineLevel="1">
      <c r="B64" s="235"/>
      <c r="C64" s="238">
        <v>54</v>
      </c>
      <c r="D64" s="242" t="str">
        <f>IF('Consolidated Rate Calculation'!BW$6="Description"," ",'Consolidated Rate Calculation'!BW$6)</f>
        <v xml:space="preserve"> </v>
      </c>
      <c r="E64" s="237" t="str">
        <f>IF(ISBLANK('Consolidated Rate Calculation'!BW$15)," ",'Consolidated Rate Calculation'!BW$15)</f>
        <v xml:space="preserve"> </v>
      </c>
      <c r="F64" s="243">
        <f>'Consolidated Rate Calculation'!$BW$27</f>
        <v>0</v>
      </c>
      <c r="G64" s="243">
        <f>'Consolidated Rate Calculation'!$BW$28</f>
        <v>0</v>
      </c>
      <c r="H64" s="243">
        <f>'Consolidated Rate Calculation'!$BW$29</f>
        <v>0</v>
      </c>
      <c r="I64" s="1"/>
      <c r="J64" s="1"/>
      <c r="K64" s="236"/>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row>
    <row r="65" spans="2:41" hidden="1" outlineLevel="1">
      <c r="B65" s="235"/>
      <c r="C65" s="238">
        <v>55</v>
      </c>
      <c r="D65" s="242" t="str">
        <f>IF('Consolidated Rate Calculation'!BX$6="Description"," ",'Consolidated Rate Calculation'!BX$6)</f>
        <v xml:space="preserve"> </v>
      </c>
      <c r="E65" s="237" t="str">
        <f>IF(ISBLANK('Consolidated Rate Calculation'!BX$15)," ",'Consolidated Rate Calculation'!BX$15)</f>
        <v xml:space="preserve"> </v>
      </c>
      <c r="F65" s="243">
        <f>'Consolidated Rate Calculation'!$BX$27</f>
        <v>0</v>
      </c>
      <c r="G65" s="243">
        <f>'Consolidated Rate Calculation'!$BX$28</f>
        <v>0</v>
      </c>
      <c r="H65" s="243">
        <f>'Consolidated Rate Calculation'!$BX$29</f>
        <v>0</v>
      </c>
      <c r="I65" s="1"/>
      <c r="J65" s="1"/>
      <c r="K65" s="236"/>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row>
    <row r="66" spans="2:41" hidden="1" outlineLevel="1">
      <c r="B66" s="235"/>
      <c r="C66" s="238">
        <v>56</v>
      </c>
      <c r="D66" s="242" t="str">
        <f>IF('Consolidated Rate Calculation'!BY$6="Description"," ",'Consolidated Rate Calculation'!BY$6)</f>
        <v xml:space="preserve"> </v>
      </c>
      <c r="E66" s="237" t="str">
        <f>IF(ISBLANK('Consolidated Rate Calculation'!BY$15)," ",'Consolidated Rate Calculation'!BY$15)</f>
        <v xml:space="preserve"> </v>
      </c>
      <c r="F66" s="243">
        <f>'Consolidated Rate Calculation'!$BY$27</f>
        <v>0</v>
      </c>
      <c r="G66" s="243">
        <f>'Consolidated Rate Calculation'!$BY$28</f>
        <v>0</v>
      </c>
      <c r="H66" s="243">
        <f>'Consolidated Rate Calculation'!$BY$29</f>
        <v>0</v>
      </c>
      <c r="I66" s="1"/>
      <c r="J66" s="1"/>
      <c r="K66" s="236"/>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row>
    <row r="67" spans="2:41" hidden="1" outlineLevel="1">
      <c r="B67" s="235"/>
      <c r="C67" s="238">
        <v>57</v>
      </c>
      <c r="D67" s="242" t="str">
        <f>IF('Consolidated Rate Calculation'!BZ$6="Description"," ",'Consolidated Rate Calculation'!BZ$6)</f>
        <v xml:space="preserve"> </v>
      </c>
      <c r="E67" s="237" t="str">
        <f>IF(ISBLANK('Consolidated Rate Calculation'!BZ$15)," ",'Consolidated Rate Calculation'!BZ$15)</f>
        <v xml:space="preserve"> </v>
      </c>
      <c r="F67" s="243">
        <f>'Consolidated Rate Calculation'!$BZ$27</f>
        <v>0</v>
      </c>
      <c r="G67" s="243">
        <f>'Consolidated Rate Calculation'!$BZ$28</f>
        <v>0</v>
      </c>
      <c r="H67" s="243">
        <f>'Consolidated Rate Calculation'!$BZ$29</f>
        <v>0</v>
      </c>
      <c r="I67" s="1"/>
      <c r="J67" s="1"/>
      <c r="K67" s="236"/>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row>
    <row r="68" spans="2:41" hidden="1" outlineLevel="1">
      <c r="B68" s="235"/>
      <c r="C68" s="238">
        <v>58</v>
      </c>
      <c r="D68" s="242" t="str">
        <f>IF('Consolidated Rate Calculation'!CA$6="Description"," ",'Consolidated Rate Calculation'!CA$6)</f>
        <v xml:space="preserve"> </v>
      </c>
      <c r="E68" s="237" t="str">
        <f>IF(ISBLANK('Consolidated Rate Calculation'!CA$15)," ",'Consolidated Rate Calculation'!CA$15)</f>
        <v xml:space="preserve"> </v>
      </c>
      <c r="F68" s="243">
        <f>'Consolidated Rate Calculation'!$CA$27</f>
        <v>0</v>
      </c>
      <c r="G68" s="243">
        <f>'Consolidated Rate Calculation'!$CA$28</f>
        <v>0</v>
      </c>
      <c r="H68" s="243">
        <f>'Consolidated Rate Calculation'!$CA$29</f>
        <v>0</v>
      </c>
      <c r="I68" s="1"/>
      <c r="J68" s="1"/>
      <c r="K68" s="236"/>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row>
    <row r="69" spans="2:41" hidden="1" outlineLevel="1">
      <c r="B69" s="235"/>
      <c r="C69" s="238">
        <v>59</v>
      </c>
      <c r="D69" s="242" t="str">
        <f>IF('Consolidated Rate Calculation'!CB$6="Description"," ",'Consolidated Rate Calculation'!CB$6)</f>
        <v xml:space="preserve"> </v>
      </c>
      <c r="E69" s="237" t="str">
        <f>IF(ISBLANK('Consolidated Rate Calculation'!CB$15)," ",'Consolidated Rate Calculation'!CB$15)</f>
        <v xml:space="preserve"> </v>
      </c>
      <c r="F69" s="243">
        <f>'Consolidated Rate Calculation'!$CB$27</f>
        <v>0</v>
      </c>
      <c r="G69" s="243">
        <f>'Consolidated Rate Calculation'!$CB$28</f>
        <v>0</v>
      </c>
      <c r="H69" s="243">
        <f>'Consolidated Rate Calculation'!$CB$29</f>
        <v>0</v>
      </c>
      <c r="I69" s="1"/>
      <c r="J69" s="1"/>
      <c r="K69" s="236"/>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row>
    <row r="70" spans="2:41" hidden="1" outlineLevel="1">
      <c r="B70" s="235"/>
      <c r="C70" s="238">
        <v>60</v>
      </c>
      <c r="D70" s="242" t="str">
        <f>IF('Consolidated Rate Calculation'!CC$6="Description"," ",'Consolidated Rate Calculation'!CC$6)</f>
        <v xml:space="preserve"> </v>
      </c>
      <c r="E70" s="237" t="str">
        <f>IF(ISBLANK('Consolidated Rate Calculation'!CC$15)," ",'Consolidated Rate Calculation'!CC$15)</f>
        <v xml:space="preserve"> </v>
      </c>
      <c r="F70" s="243">
        <f>'Consolidated Rate Calculation'!$CC$27</f>
        <v>0</v>
      </c>
      <c r="G70" s="243">
        <f>'Consolidated Rate Calculation'!$CC$28</f>
        <v>0</v>
      </c>
      <c r="H70" s="243">
        <f>'Consolidated Rate Calculation'!$CC$29</f>
        <v>0</v>
      </c>
      <c r="I70" s="1"/>
      <c r="J70" s="1"/>
      <c r="K70" s="236"/>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row>
    <row r="71" spans="2:41" hidden="1" outlineLevel="1">
      <c r="B71" s="235"/>
      <c r="C71" s="238">
        <v>61</v>
      </c>
      <c r="D71" s="242" t="str">
        <f>IF('Consolidated Rate Calculation'!CD$6="Description"," ",'Consolidated Rate Calculation'!CD$6)</f>
        <v xml:space="preserve"> </v>
      </c>
      <c r="E71" s="237" t="str">
        <f>IF(ISBLANK('Consolidated Rate Calculation'!CD$15)," ",'Consolidated Rate Calculation'!CD$15)</f>
        <v xml:space="preserve"> </v>
      </c>
      <c r="F71" s="243">
        <f>'Consolidated Rate Calculation'!$CD$27</f>
        <v>0</v>
      </c>
      <c r="G71" s="243">
        <f>'Consolidated Rate Calculation'!$CD$28</f>
        <v>0</v>
      </c>
      <c r="H71" s="243">
        <f>'Consolidated Rate Calculation'!$CD$29</f>
        <v>0</v>
      </c>
      <c r="I71" s="1"/>
      <c r="J71" s="1"/>
      <c r="K71" s="236"/>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row>
    <row r="72" spans="2:41" hidden="1" outlineLevel="1">
      <c r="B72" s="235"/>
      <c r="C72" s="238">
        <v>62</v>
      </c>
      <c r="D72" s="242" t="str">
        <f>IF('Consolidated Rate Calculation'!CE$6="Description"," ",'Consolidated Rate Calculation'!CE$6)</f>
        <v xml:space="preserve"> </v>
      </c>
      <c r="E72" s="237" t="str">
        <f>IF(ISBLANK('Consolidated Rate Calculation'!CE$15)," ",'Consolidated Rate Calculation'!CE$15)</f>
        <v xml:space="preserve"> </v>
      </c>
      <c r="F72" s="243">
        <f>'Consolidated Rate Calculation'!$CE$27</f>
        <v>0</v>
      </c>
      <c r="G72" s="243">
        <f>'Consolidated Rate Calculation'!$CE$28</f>
        <v>0</v>
      </c>
      <c r="H72" s="243">
        <f>'Consolidated Rate Calculation'!$CE$29</f>
        <v>0</v>
      </c>
      <c r="I72" s="1"/>
      <c r="J72" s="1"/>
      <c r="K72" s="236"/>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row>
    <row r="73" spans="2:41" hidden="1" outlineLevel="1">
      <c r="B73" s="235"/>
      <c r="C73" s="238">
        <v>63</v>
      </c>
      <c r="D73" s="242" t="str">
        <f>IF('Consolidated Rate Calculation'!CF$6="Description"," ",'Consolidated Rate Calculation'!CF$6)</f>
        <v xml:space="preserve"> </v>
      </c>
      <c r="E73" s="237" t="str">
        <f>IF(ISBLANK('Consolidated Rate Calculation'!CF$15)," ",'Consolidated Rate Calculation'!CF$15)</f>
        <v xml:space="preserve"> </v>
      </c>
      <c r="F73" s="243">
        <f>'Consolidated Rate Calculation'!$CF$27</f>
        <v>0</v>
      </c>
      <c r="G73" s="243">
        <f>'Consolidated Rate Calculation'!$CF$28</f>
        <v>0</v>
      </c>
      <c r="H73" s="243">
        <f>'Consolidated Rate Calculation'!$CF$29</f>
        <v>0</v>
      </c>
      <c r="I73" s="1"/>
      <c r="J73" s="1"/>
      <c r="K73" s="236"/>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row>
    <row r="74" spans="2:41" hidden="1" outlineLevel="1">
      <c r="B74" s="235"/>
      <c r="C74" s="238">
        <v>64</v>
      </c>
      <c r="D74" s="242" t="str">
        <f>IF('Consolidated Rate Calculation'!CG$6="Description"," ",'Consolidated Rate Calculation'!CG$6)</f>
        <v xml:space="preserve"> </v>
      </c>
      <c r="E74" s="237" t="str">
        <f>IF(ISBLANK('Consolidated Rate Calculation'!CG$15)," ",'Consolidated Rate Calculation'!CG$15)</f>
        <v xml:space="preserve"> </v>
      </c>
      <c r="F74" s="243">
        <f>'Consolidated Rate Calculation'!$CG$27</f>
        <v>0</v>
      </c>
      <c r="G74" s="243">
        <f>'Consolidated Rate Calculation'!$CG$28</f>
        <v>0</v>
      </c>
      <c r="H74" s="243">
        <f>'Consolidated Rate Calculation'!$CG$29</f>
        <v>0</v>
      </c>
      <c r="I74" s="1"/>
      <c r="J74" s="1"/>
      <c r="K74" s="236"/>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row>
    <row r="75" spans="2:41" hidden="1" outlineLevel="1">
      <c r="B75" s="235"/>
      <c r="C75" s="238">
        <v>65</v>
      </c>
      <c r="D75" s="242" t="str">
        <f>IF('Consolidated Rate Calculation'!CH$6="Description"," ",'Consolidated Rate Calculation'!CH$6)</f>
        <v xml:space="preserve"> </v>
      </c>
      <c r="E75" s="237" t="str">
        <f>IF(ISBLANK('Consolidated Rate Calculation'!CH$15)," ",'Consolidated Rate Calculation'!CH$15)</f>
        <v xml:space="preserve"> </v>
      </c>
      <c r="F75" s="243">
        <f>'Consolidated Rate Calculation'!$CH$27</f>
        <v>0</v>
      </c>
      <c r="G75" s="243">
        <f>'Consolidated Rate Calculation'!$CH$28</f>
        <v>0</v>
      </c>
      <c r="H75" s="243">
        <f>'Consolidated Rate Calculation'!$CH$29</f>
        <v>0</v>
      </c>
      <c r="I75" s="1"/>
      <c r="J75" s="1"/>
      <c r="K75" s="236"/>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row>
    <row r="76" spans="2:41" hidden="1" outlineLevel="1">
      <c r="B76" s="235"/>
      <c r="C76" s="238">
        <v>66</v>
      </c>
      <c r="D76" s="242" t="str">
        <f>IF('Consolidated Rate Calculation'!CI$6="Description"," ",'Consolidated Rate Calculation'!CI$6)</f>
        <v xml:space="preserve"> </v>
      </c>
      <c r="E76" s="237" t="str">
        <f>IF(ISBLANK('Consolidated Rate Calculation'!CI$15)," ",'Consolidated Rate Calculation'!CI$15)</f>
        <v xml:space="preserve"> </v>
      </c>
      <c r="F76" s="243">
        <f>'Consolidated Rate Calculation'!$CI$27</f>
        <v>0</v>
      </c>
      <c r="G76" s="243">
        <f>'Consolidated Rate Calculation'!$CI$28</f>
        <v>0</v>
      </c>
      <c r="H76" s="243">
        <f>'Consolidated Rate Calculation'!$CI$29</f>
        <v>0</v>
      </c>
      <c r="I76" s="1"/>
      <c r="J76" s="1"/>
      <c r="K76" s="236"/>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row>
    <row r="77" spans="2:41" hidden="1" outlineLevel="1">
      <c r="B77" s="235"/>
      <c r="C77" s="238">
        <v>67</v>
      </c>
      <c r="D77" s="242" t="str">
        <f>IF('Consolidated Rate Calculation'!CJ$6="Description"," ",'Consolidated Rate Calculation'!CJ$6)</f>
        <v xml:space="preserve"> </v>
      </c>
      <c r="E77" s="237" t="str">
        <f>IF(ISBLANK('Consolidated Rate Calculation'!CJ$15)," ",'Consolidated Rate Calculation'!CJ$15)</f>
        <v xml:space="preserve"> </v>
      </c>
      <c r="F77" s="243">
        <f>'Consolidated Rate Calculation'!$CJ$27</f>
        <v>0</v>
      </c>
      <c r="G77" s="243">
        <f>'Consolidated Rate Calculation'!$CJ$28</f>
        <v>0</v>
      </c>
      <c r="H77" s="243">
        <f>'Consolidated Rate Calculation'!$CJ$29</f>
        <v>0</v>
      </c>
      <c r="I77" s="1"/>
      <c r="J77" s="1"/>
      <c r="K77" s="236"/>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row>
    <row r="78" spans="2:41" hidden="1" outlineLevel="1">
      <c r="B78" s="235"/>
      <c r="C78" s="238">
        <v>68</v>
      </c>
      <c r="D78" s="242" t="str">
        <f>IF('Consolidated Rate Calculation'!CK$6="Description"," ",'Consolidated Rate Calculation'!CK$6)</f>
        <v xml:space="preserve"> </v>
      </c>
      <c r="E78" s="237" t="str">
        <f>IF(ISBLANK('Consolidated Rate Calculation'!CK$15)," ",'Consolidated Rate Calculation'!CK$15)</f>
        <v xml:space="preserve"> </v>
      </c>
      <c r="F78" s="243">
        <f>'Consolidated Rate Calculation'!$CK$27</f>
        <v>0</v>
      </c>
      <c r="G78" s="243">
        <f>'Consolidated Rate Calculation'!$CK$28</f>
        <v>0</v>
      </c>
      <c r="H78" s="243">
        <f>'Consolidated Rate Calculation'!$CK$29</f>
        <v>0</v>
      </c>
      <c r="I78" s="1"/>
      <c r="J78" s="1"/>
      <c r="K78" s="236"/>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row>
    <row r="79" spans="2:41" hidden="1" outlineLevel="1">
      <c r="B79" s="235"/>
      <c r="C79" s="238">
        <v>69</v>
      </c>
      <c r="D79" s="242" t="str">
        <f>IF('Consolidated Rate Calculation'!CL$6="Description"," ",'Consolidated Rate Calculation'!CL$6)</f>
        <v xml:space="preserve"> </v>
      </c>
      <c r="E79" s="237" t="str">
        <f>IF(ISBLANK('Consolidated Rate Calculation'!CL$15)," ",'Consolidated Rate Calculation'!CL$15)</f>
        <v xml:space="preserve"> </v>
      </c>
      <c r="F79" s="243">
        <f>'Consolidated Rate Calculation'!$CL$27</f>
        <v>0</v>
      </c>
      <c r="G79" s="243">
        <f>'Consolidated Rate Calculation'!$CL$28</f>
        <v>0</v>
      </c>
      <c r="H79" s="243">
        <f>'Consolidated Rate Calculation'!$CL$29</f>
        <v>0</v>
      </c>
      <c r="I79" s="1"/>
      <c r="J79" s="1"/>
      <c r="K79" s="236"/>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row>
    <row r="80" spans="2:41" hidden="1" outlineLevel="1">
      <c r="B80" s="235"/>
      <c r="C80" s="238">
        <v>70</v>
      </c>
      <c r="D80" s="242" t="str">
        <f>IF('Consolidated Rate Calculation'!CM$6="Description"," ",'Consolidated Rate Calculation'!CM$6)</f>
        <v xml:space="preserve"> </v>
      </c>
      <c r="E80" s="237" t="str">
        <f>IF(ISBLANK('Consolidated Rate Calculation'!CM$15)," ",'Consolidated Rate Calculation'!CM$15)</f>
        <v xml:space="preserve"> </v>
      </c>
      <c r="F80" s="243">
        <f>'Consolidated Rate Calculation'!$CM$27</f>
        <v>0</v>
      </c>
      <c r="G80" s="243">
        <f>'Consolidated Rate Calculation'!$CM$28</f>
        <v>0</v>
      </c>
      <c r="H80" s="243">
        <f>'Consolidated Rate Calculation'!$CM$29</f>
        <v>0</v>
      </c>
      <c r="I80" s="1"/>
      <c r="J80" s="1"/>
      <c r="K80" s="236"/>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c r="AN80" s="187"/>
      <c r="AO80" s="187"/>
    </row>
    <row r="81" spans="2:41" collapsed="1">
      <c r="B81" s="235"/>
      <c r="C81" s="1"/>
      <c r="D81" s="1"/>
      <c r="E81" s="1"/>
      <c r="F81" s="1"/>
      <c r="G81" s="1"/>
      <c r="H81" s="1"/>
      <c r="I81" s="1"/>
      <c r="J81" s="1"/>
      <c r="K81" s="236"/>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row>
    <row r="82" spans="2:41">
      <c r="B82" s="235"/>
      <c r="C82" s="1"/>
      <c r="D82" s="1"/>
      <c r="E82" s="1"/>
      <c r="F82" s="1"/>
      <c r="G82" s="1"/>
      <c r="H82" s="1"/>
      <c r="I82" s="1"/>
      <c r="J82" s="1"/>
      <c r="K82" s="236"/>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row>
    <row r="83" spans="2:41" ht="15.75" thickBot="1">
      <c r="B83" s="244"/>
      <c r="C83" s="245"/>
      <c r="D83" s="245"/>
      <c r="E83" s="245"/>
      <c r="F83" s="245"/>
      <c r="G83" s="245"/>
      <c r="H83" s="245"/>
      <c r="I83" s="245"/>
      <c r="J83" s="245"/>
      <c r="K83" s="246"/>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c r="AO83" s="187"/>
    </row>
    <row r="84" spans="2:41">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row>
    <row r="85" spans="2:41">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row>
    <row r="86" spans="2:41">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row>
    <row r="87" spans="2:41">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row>
    <row r="88" spans="2:41">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row>
    <row r="89" spans="2:41">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row>
    <row r="90" spans="2:41">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c r="AN90" s="187"/>
      <c r="AO90" s="187"/>
    </row>
    <row r="91" spans="2:41">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row>
    <row r="92" spans="2:41">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c r="AN92" s="187"/>
      <c r="AO92" s="187"/>
    </row>
    <row r="93" spans="2:41">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187"/>
    </row>
    <row r="94" spans="2:41">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row>
    <row r="95" spans="2:41">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row>
    <row r="96" spans="2:41">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row>
    <row r="97" spans="2:4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c r="AN97" s="187"/>
      <c r="AO97" s="187"/>
    </row>
    <row r="98" spans="2:4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row>
    <row r="99" spans="2:41">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c r="AN99" s="187"/>
      <c r="AO99" s="187"/>
    </row>
    <row r="100" spans="2:41">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c r="AL100" s="187"/>
      <c r="AM100" s="187"/>
      <c r="AN100" s="187"/>
      <c r="AO100" s="187"/>
    </row>
    <row r="101" spans="2:4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7"/>
    </row>
    <row r="102" spans="2:4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row>
    <row r="103" spans="2:4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7"/>
    </row>
    <row r="104" spans="2:4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row>
    <row r="105" spans="2:4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c r="AO105" s="187"/>
    </row>
    <row r="106" spans="2:4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c r="AO106" s="187"/>
    </row>
    <row r="107" spans="2:4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row>
    <row r="108" spans="2:4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row>
    <row r="109" spans="2:4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row>
    <row r="110" spans="2:4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row>
    <row r="111" spans="2:4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row>
    <row r="112" spans="2:4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row>
    <row r="113" spans="2:4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row>
    <row r="114" spans="2:41">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row>
    <row r="115" spans="2:41">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row>
    <row r="116" spans="2:41">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c r="AO116" s="187"/>
    </row>
    <row r="117" spans="2:41">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c r="AO117" s="187"/>
    </row>
    <row r="118" spans="2:41">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87"/>
    </row>
    <row r="119" spans="2:41">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row>
    <row r="120" spans="2:41">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row>
    <row r="121" spans="2:41">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row>
    <row r="122" spans="2:41">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c r="AN122" s="187"/>
      <c r="AO122" s="187"/>
    </row>
    <row r="123" spans="2:41">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c r="AO123" s="187"/>
    </row>
    <row r="124" spans="2:41">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187"/>
      <c r="AN124" s="187"/>
      <c r="AO124" s="187"/>
    </row>
    <row r="125" spans="2:41">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row>
    <row r="126" spans="2:41">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c r="AO126" s="187"/>
    </row>
    <row r="127" spans="2:41">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row>
    <row r="128" spans="2:41">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row>
    <row r="129" spans="2:41">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c r="AO129" s="187"/>
    </row>
    <row r="130" spans="2:41">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row>
    <row r="131" spans="2:41">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c r="AO131" s="187"/>
    </row>
    <row r="132" spans="2:41">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c r="AJ132" s="187"/>
      <c r="AK132" s="187"/>
      <c r="AL132" s="187"/>
      <c r="AM132" s="187"/>
      <c r="AN132" s="187"/>
      <c r="AO132" s="187"/>
    </row>
    <row r="133" spans="2:41">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c r="AG133" s="187"/>
      <c r="AH133" s="187"/>
      <c r="AI133" s="187"/>
      <c r="AJ133" s="187"/>
      <c r="AK133" s="187"/>
      <c r="AL133" s="187"/>
      <c r="AM133" s="187"/>
      <c r="AN133" s="187"/>
      <c r="AO133" s="187"/>
    </row>
    <row r="134" spans="2:41">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c r="AO134" s="187"/>
    </row>
    <row r="135" spans="2:41">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row>
    <row r="136" spans="2:41">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row>
    <row r="137" spans="2:41">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row>
    <row r="138" spans="2:41">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c r="AO138" s="187"/>
    </row>
    <row r="139" spans="2:41">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row>
    <row r="140" spans="2:41">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row>
    <row r="141" spans="2:41">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c r="AG141" s="187"/>
      <c r="AH141" s="187"/>
      <c r="AI141" s="187"/>
      <c r="AJ141" s="187"/>
      <c r="AK141" s="187"/>
      <c r="AL141" s="187"/>
      <c r="AM141" s="187"/>
      <c r="AN141" s="187"/>
      <c r="AO141" s="187"/>
    </row>
    <row r="142" spans="2:41">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c r="AO142" s="187"/>
    </row>
    <row r="143" spans="2:41">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c r="AO143" s="187"/>
    </row>
    <row r="144" spans="2:41">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7"/>
      <c r="AN144" s="187"/>
      <c r="AO144" s="187"/>
    </row>
    <row r="145" spans="2:41">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c r="AO145" s="187"/>
    </row>
    <row r="146" spans="2:41">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c r="AO146" s="187"/>
    </row>
    <row r="147" spans="2:41">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row>
    <row r="148" spans="2:41">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c r="AO148" s="187"/>
    </row>
    <row r="149" spans="2:41">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c r="AO149" s="187"/>
    </row>
    <row r="150" spans="2:41">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c r="AG150" s="187"/>
      <c r="AH150" s="187"/>
      <c r="AI150" s="187"/>
      <c r="AJ150" s="187"/>
      <c r="AK150" s="187"/>
      <c r="AL150" s="187"/>
      <c r="AM150" s="187"/>
      <c r="AN150" s="187"/>
      <c r="AO150" s="187"/>
    </row>
    <row r="151" spans="2:41">
      <c r="B151" s="18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c r="AG151" s="187"/>
      <c r="AH151" s="187"/>
      <c r="AI151" s="187"/>
      <c r="AJ151" s="187"/>
      <c r="AK151" s="187"/>
      <c r="AL151" s="187"/>
      <c r="AM151" s="187"/>
      <c r="AN151" s="187"/>
      <c r="AO151" s="187"/>
    </row>
    <row r="152" spans="2:41">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87"/>
      <c r="AL152" s="187"/>
      <c r="AM152" s="187"/>
      <c r="AN152" s="187"/>
      <c r="AO152" s="187"/>
    </row>
    <row r="153" spans="2:41">
      <c r="B153" s="18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c r="AG153" s="187"/>
      <c r="AH153" s="187"/>
      <c r="AI153" s="187"/>
      <c r="AJ153" s="187"/>
      <c r="AK153" s="187"/>
      <c r="AL153" s="187"/>
      <c r="AM153" s="187"/>
      <c r="AN153" s="187"/>
      <c r="AO153" s="187"/>
    </row>
    <row r="154" spans="2:41">
      <c r="B154" s="18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row>
    <row r="155" spans="2:41">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c r="AG155" s="187"/>
      <c r="AH155" s="187"/>
      <c r="AI155" s="187"/>
      <c r="AJ155" s="187"/>
      <c r="AK155" s="187"/>
      <c r="AL155" s="187"/>
      <c r="AM155" s="187"/>
      <c r="AN155" s="187"/>
      <c r="AO155" s="187"/>
    </row>
    <row r="156" spans="2:41">
      <c r="B156" s="187"/>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row>
    <row r="157" spans="2:41">
      <c r="B157" s="187"/>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c r="AG157" s="187"/>
      <c r="AH157" s="187"/>
      <c r="AI157" s="187"/>
      <c r="AJ157" s="187"/>
      <c r="AK157" s="187"/>
      <c r="AL157" s="187"/>
      <c r="AM157" s="187"/>
      <c r="AN157" s="187"/>
      <c r="AO157" s="187"/>
    </row>
  </sheetData>
  <sheetProtection algorithmName="SHA-512" hashValue="hmScin+R67xQ8Rr2cupMREWwwaTctFpLTS9WD1M4cSUlJeZH33chHlo11WJeFr0i3ZxUAN3dPjgqdCvYjlZGvw==" saltValue="YvjsPLwv4DiqzS7D7C6DMA==" spinCount="100000" sheet="1" formatRows="0"/>
  <mergeCells count="5">
    <mergeCell ref="B1:K1"/>
    <mergeCell ref="D3:I3"/>
    <mergeCell ref="D4:I4"/>
    <mergeCell ref="D6:I6"/>
    <mergeCell ref="M10:Q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C62C5-EC3F-4C1B-B5A4-9910D2F522C9}">
  <dimension ref="A1:AO157"/>
  <sheetViews>
    <sheetView workbookViewId="0">
      <selection activeCell="W19" sqref="W19"/>
    </sheetView>
  </sheetViews>
  <sheetFormatPr defaultRowHeight="15" outlineLevelRow="1"/>
  <cols>
    <col min="1" max="1" width="1.7109375" style="1" customWidth="1"/>
    <col min="2" max="2" width="10.85546875" customWidth="1"/>
    <col min="3" max="3" width="24" customWidth="1"/>
    <col min="4" max="4" width="45.7109375" customWidth="1"/>
    <col min="5" max="5" width="16.140625" customWidth="1"/>
    <col min="6" max="7" width="19.5703125" customWidth="1"/>
    <col min="8" max="8" width="18.85546875" customWidth="1"/>
    <col min="9" max="9" width="4.28515625" customWidth="1"/>
    <col min="10" max="10" width="2" customWidth="1"/>
    <col min="11" max="11" width="0.28515625" hidden="1" customWidth="1"/>
    <col min="13" max="13" width="25.28515625" customWidth="1"/>
    <col min="14" max="14" width="2.85546875" customWidth="1"/>
    <col min="15" max="15" width="12.140625" bestFit="1" customWidth="1"/>
    <col min="16" max="16" width="2.85546875" customWidth="1"/>
    <col min="17" max="17" width="11.28515625" bestFit="1" customWidth="1"/>
  </cols>
  <sheetData>
    <row r="1" spans="2:41" ht="18.75">
      <c r="B1" s="490" t="s">
        <v>276</v>
      </c>
      <c r="C1" s="491"/>
      <c r="D1" s="491"/>
      <c r="E1" s="491"/>
      <c r="F1" s="491"/>
      <c r="G1" s="491"/>
      <c r="H1" s="491"/>
      <c r="I1" s="491"/>
      <c r="J1" s="491"/>
      <c r="K1" s="492"/>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row>
    <row r="2" spans="2:41">
      <c r="B2" s="235"/>
      <c r="C2" s="1"/>
      <c r="D2" s="1"/>
      <c r="E2" s="1"/>
      <c r="F2" s="1"/>
      <c r="G2" s="1"/>
      <c r="H2" s="1"/>
      <c r="I2" s="1"/>
      <c r="J2" s="1"/>
      <c r="K2" s="236"/>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row>
    <row r="3" spans="2:41">
      <c r="B3" s="235"/>
      <c r="C3" s="237" t="s">
        <v>277</v>
      </c>
      <c r="D3" s="493">
        <f>'SC_RO Info Sheet'!J6</f>
        <v>0</v>
      </c>
      <c r="E3" s="493"/>
      <c r="F3" s="493"/>
      <c r="G3" s="493"/>
      <c r="H3" s="493"/>
      <c r="I3" s="493"/>
      <c r="J3" s="18"/>
      <c r="K3" s="236"/>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row>
    <row r="4" spans="2:41">
      <c r="B4" s="235"/>
      <c r="C4" s="237" t="s">
        <v>278</v>
      </c>
      <c r="D4" s="494">
        <f>'SC_RO Info Sheet'!J4</f>
        <v>0</v>
      </c>
      <c r="E4" s="494"/>
      <c r="F4" s="494"/>
      <c r="G4" s="494"/>
      <c r="H4" s="494"/>
      <c r="I4" s="494"/>
      <c r="J4" s="239"/>
      <c r="K4" s="236"/>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row>
    <row r="5" spans="2:41">
      <c r="B5" s="235"/>
      <c r="C5" s="1"/>
      <c r="D5" s="1"/>
      <c r="E5" s="1"/>
      <c r="F5" s="1"/>
      <c r="G5" s="1"/>
      <c r="H5" s="1"/>
      <c r="I5" s="1"/>
      <c r="J5" s="1"/>
      <c r="K5" s="236"/>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row>
    <row r="6" spans="2:41">
      <c r="B6" s="235"/>
      <c r="C6" s="240" t="s">
        <v>279</v>
      </c>
      <c r="D6" s="495" t="s">
        <v>280</v>
      </c>
      <c r="E6" s="495"/>
      <c r="F6" s="495"/>
      <c r="G6" s="495"/>
      <c r="H6" s="495"/>
      <c r="I6" s="495"/>
      <c r="J6" s="1"/>
      <c r="K6" s="236"/>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2:41">
      <c r="B7" s="235"/>
      <c r="C7" s="1"/>
      <c r="D7" s="1"/>
      <c r="E7" s="1"/>
      <c r="F7" s="1"/>
      <c r="G7" s="1"/>
      <c r="H7" s="1"/>
      <c r="I7" s="1"/>
      <c r="J7" s="1"/>
      <c r="K7" s="236"/>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row>
    <row r="8" spans="2:41">
      <c r="B8" s="235"/>
      <c r="C8" s="1"/>
      <c r="D8" s="1"/>
      <c r="E8" s="1" t="s">
        <v>281</v>
      </c>
      <c r="F8" s="1"/>
      <c r="G8" s="1"/>
      <c r="H8" s="1"/>
      <c r="I8" s="1"/>
      <c r="J8" s="1"/>
      <c r="K8" s="236"/>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row>
    <row r="9" spans="2:41" ht="15.75" thickBot="1">
      <c r="B9" s="235"/>
      <c r="C9" s="1"/>
      <c r="D9" s="1"/>
      <c r="E9" s="1"/>
      <c r="F9" s="1"/>
      <c r="G9" s="1"/>
      <c r="H9" s="1"/>
      <c r="I9" s="1"/>
      <c r="J9" s="1"/>
      <c r="K9" s="236"/>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row>
    <row r="10" spans="2:41" ht="38.25" customHeight="1" thickTop="1" thickBot="1">
      <c r="B10" s="235"/>
      <c r="C10" s="1"/>
      <c r="D10" s="241" t="s">
        <v>282</v>
      </c>
      <c r="E10" s="241" t="s">
        <v>283</v>
      </c>
      <c r="F10" s="241" t="s">
        <v>284</v>
      </c>
      <c r="G10" s="241" t="s">
        <v>288</v>
      </c>
      <c r="H10" s="241" t="s">
        <v>285</v>
      </c>
      <c r="I10" s="1"/>
      <c r="J10" s="1"/>
      <c r="K10" s="236"/>
      <c r="L10" s="187"/>
      <c r="M10" s="496" t="s">
        <v>286</v>
      </c>
      <c r="N10" s="497"/>
      <c r="O10" s="497"/>
      <c r="P10" s="497"/>
      <c r="Q10" s="497"/>
      <c r="R10" s="188"/>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row>
    <row r="11" spans="2:41" ht="15.75" thickTop="1">
      <c r="B11" s="235"/>
      <c r="C11" s="238">
        <v>1</v>
      </c>
      <c r="D11" s="242" t="str">
        <f>IF('Expense Allocation Rate Calc'!V$6="Description"," ",'Expense Allocation Rate Calc'!V$6)</f>
        <v xml:space="preserve"> </v>
      </c>
      <c r="E11" s="237" t="str">
        <f>IF(ISBLANK('Expense Allocation Rate Calc'!V$15)," ",'Expense Allocation Rate Calc'!V$15)</f>
        <v xml:space="preserve"> </v>
      </c>
      <c r="F11" s="243">
        <f>'Expense Allocation Rate Calc'!V$33</f>
        <v>0</v>
      </c>
      <c r="G11" s="243">
        <f>'Expense Allocation Rate Calc'!$V$34</f>
        <v>0</v>
      </c>
      <c r="H11" s="243">
        <f>'Expense Allocation Rate Calc'!$V$35</f>
        <v>0</v>
      </c>
      <c r="I11" s="1"/>
      <c r="J11" s="1"/>
      <c r="K11" s="236"/>
      <c r="L11" s="187"/>
      <c r="M11" s="189" t="s">
        <v>282</v>
      </c>
      <c r="N11" s="187"/>
      <c r="O11" s="189" t="s">
        <v>283</v>
      </c>
      <c r="P11" s="187"/>
      <c r="Q11" s="189" t="s">
        <v>287</v>
      </c>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row>
    <row r="12" spans="2:41">
      <c r="B12" s="235"/>
      <c r="C12" s="238">
        <v>2</v>
      </c>
      <c r="D12" s="242" t="str">
        <f>IF('Expense Allocation Rate Calc'!W$6="Description"," ",'Expense Allocation Rate Calc'!W$6)</f>
        <v xml:space="preserve"> </v>
      </c>
      <c r="E12" s="237" t="str">
        <f>IF(ISBLANK('Expense Allocation Rate Calc'!W$15)," ",'Expense Allocation Rate Calc'!W$15)</f>
        <v xml:space="preserve"> </v>
      </c>
      <c r="F12" s="243">
        <f>'Expense Allocation Rate Calc'!W$33</f>
        <v>0</v>
      </c>
      <c r="G12" s="243">
        <f>'Expense Allocation Rate Calc'!$W$34</f>
        <v>0</v>
      </c>
      <c r="H12" s="243">
        <f>'Expense Allocation Rate Calc'!$W$35</f>
        <v>0</v>
      </c>
      <c r="I12" s="1"/>
      <c r="J12" s="1"/>
      <c r="K12" s="236"/>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row>
    <row r="13" spans="2:41">
      <c r="B13" s="235"/>
      <c r="C13" s="238">
        <v>3</v>
      </c>
      <c r="D13" s="242" t="str">
        <f>IF('Expense Allocation Rate Calc'!X$6="Description"," ",'Expense Allocation Rate Calc'!X$6)</f>
        <v xml:space="preserve"> </v>
      </c>
      <c r="E13" s="237" t="str">
        <f>IF(ISBLANK('Expense Allocation Rate Calc'!X$15)," ",'Expense Allocation Rate Calc'!X$15)</f>
        <v xml:space="preserve"> </v>
      </c>
      <c r="F13" s="243">
        <f>'Expense Allocation Rate Calc'!$X$33</f>
        <v>0</v>
      </c>
      <c r="G13" s="243">
        <f>'Expense Allocation Rate Calc'!$X$34</f>
        <v>0</v>
      </c>
      <c r="H13" s="243">
        <f>'Expense Allocation Rate Calc'!$X$35</f>
        <v>0</v>
      </c>
      <c r="I13" s="1"/>
      <c r="J13" s="1"/>
      <c r="K13" s="236"/>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row>
    <row r="14" spans="2:41">
      <c r="B14" s="235"/>
      <c r="C14" s="238">
        <v>4</v>
      </c>
      <c r="D14" s="242" t="str">
        <f>IF('Expense Allocation Rate Calc'!Y$6="Description"," ",'Expense Allocation Rate Calc'!Y$6)</f>
        <v xml:space="preserve"> </v>
      </c>
      <c r="E14" s="237" t="str">
        <f>IF(ISBLANK('Expense Allocation Rate Calc'!Y$15)," ",'Expense Allocation Rate Calc'!Y$15)</f>
        <v xml:space="preserve"> </v>
      </c>
      <c r="F14" s="243">
        <f>'Expense Allocation Rate Calc'!$Y$33</f>
        <v>0</v>
      </c>
      <c r="G14" s="243">
        <f>'Expense Allocation Rate Calc'!$Y$34</f>
        <v>0</v>
      </c>
      <c r="H14" s="243">
        <f>'Expense Allocation Rate Calc'!$Y$35</f>
        <v>0</v>
      </c>
      <c r="I14" s="1"/>
      <c r="J14" s="1"/>
      <c r="K14" s="236"/>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row>
    <row r="15" spans="2:41">
      <c r="B15" s="235"/>
      <c r="C15" s="238">
        <v>5</v>
      </c>
      <c r="D15" s="242" t="str">
        <f>IF('Expense Allocation Rate Calc'!Z$6="Description"," ",'Expense Allocation Rate Calc'!Z$6)</f>
        <v xml:space="preserve"> </v>
      </c>
      <c r="E15" s="237" t="str">
        <f>IF(ISBLANK('Expense Allocation Rate Calc'!Z$15)," ",'Expense Allocation Rate Calc'!Z$15)</f>
        <v xml:space="preserve"> </v>
      </c>
      <c r="F15" s="243">
        <f>'Expense Allocation Rate Calc'!$Z$33</f>
        <v>0</v>
      </c>
      <c r="G15" s="243">
        <f>'Expense Allocation Rate Calc'!Z34</f>
        <v>0</v>
      </c>
      <c r="H15" s="243">
        <f>'Expense Allocation Rate Calc'!Z35</f>
        <v>0</v>
      </c>
      <c r="I15" s="1"/>
      <c r="J15" s="1"/>
      <c r="K15" s="236"/>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row>
    <row r="16" spans="2:41">
      <c r="B16" s="235"/>
      <c r="C16" s="238">
        <v>6</v>
      </c>
      <c r="D16" s="242" t="str">
        <f>IF('Expense Allocation Rate Calc'!AA$6="Description"," ",'Expense Allocation Rate Calc'!AA$6)</f>
        <v xml:space="preserve"> </v>
      </c>
      <c r="E16" s="237" t="str">
        <f>IF(ISBLANK('Expense Allocation Rate Calc'!AA$15)," ",'Expense Allocation Rate Calc'!AA$15)</f>
        <v xml:space="preserve"> </v>
      </c>
      <c r="F16" s="243">
        <f>'Expense Allocation Rate Calc'!AA33</f>
        <v>0</v>
      </c>
      <c r="G16" s="243">
        <f>'Expense Allocation Rate Calc'!AA34</f>
        <v>0</v>
      </c>
      <c r="H16" s="243">
        <f>'Expense Allocation Rate Calc'!AA35</f>
        <v>0</v>
      </c>
      <c r="I16" s="1"/>
      <c r="J16" s="1"/>
      <c r="K16" s="236"/>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row>
    <row r="17" spans="2:41">
      <c r="B17" s="235"/>
      <c r="C17" s="238">
        <v>7</v>
      </c>
      <c r="D17" s="242" t="str">
        <f>IF('Expense Allocation Rate Calc'!AB$6="Description"," ",'Expense Allocation Rate Calc'!AB$6)</f>
        <v xml:space="preserve"> </v>
      </c>
      <c r="E17" s="237" t="str">
        <f>IF(ISBLANK('Expense Allocation Rate Calc'!AB$15)," ",'Expense Allocation Rate Calc'!AB$15)</f>
        <v xml:space="preserve"> </v>
      </c>
      <c r="F17" s="243">
        <f>'Expense Allocation Rate Calc'!AB33</f>
        <v>0</v>
      </c>
      <c r="G17" s="243">
        <f>'Expense Allocation Rate Calc'!AB34</f>
        <v>0</v>
      </c>
      <c r="H17" s="243">
        <f>'Expense Allocation Rate Calc'!AB35</f>
        <v>0</v>
      </c>
      <c r="I17" s="1"/>
      <c r="J17" s="1"/>
      <c r="K17" s="236"/>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row>
    <row r="18" spans="2:41">
      <c r="B18" s="235"/>
      <c r="C18" s="238">
        <v>8</v>
      </c>
      <c r="D18" s="242" t="str">
        <f>IF('Expense Allocation Rate Calc'!AC$6="Description"," ",'Expense Allocation Rate Calc'!AC$6)</f>
        <v xml:space="preserve"> </v>
      </c>
      <c r="E18" s="237" t="str">
        <f>IF(ISBLANK('Expense Allocation Rate Calc'!AC$15)," ",'Expense Allocation Rate Calc'!AC$15)</f>
        <v xml:space="preserve"> </v>
      </c>
      <c r="F18" s="243">
        <f>'Expense Allocation Rate Calc'!AC33</f>
        <v>0</v>
      </c>
      <c r="G18" s="243">
        <f>'Expense Allocation Rate Calc'!AC34</f>
        <v>0</v>
      </c>
      <c r="H18" s="243">
        <f>'Expense Allocation Rate Calc'!AC35</f>
        <v>0</v>
      </c>
      <c r="I18" s="1"/>
      <c r="J18" s="1"/>
      <c r="K18" s="236"/>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row>
    <row r="19" spans="2:41">
      <c r="B19" s="235"/>
      <c r="C19" s="238">
        <v>9</v>
      </c>
      <c r="D19" s="242" t="str">
        <f>IF('Expense Allocation Rate Calc'!AD$6="Description"," ",'Expense Allocation Rate Calc'!AD$6)</f>
        <v xml:space="preserve"> </v>
      </c>
      <c r="E19" s="237" t="str">
        <f>IF(ISBLANK('Expense Allocation Rate Calc'!AD$15)," ",'Expense Allocation Rate Calc'!AD$15)</f>
        <v xml:space="preserve"> </v>
      </c>
      <c r="F19" s="243">
        <f>'Expense Allocation Rate Calc'!AD33</f>
        <v>0</v>
      </c>
      <c r="G19" s="243">
        <f>'Expense Allocation Rate Calc'!AD34</f>
        <v>0</v>
      </c>
      <c r="H19" s="243">
        <f>'Expense Allocation Rate Calc'!AD35</f>
        <v>0</v>
      </c>
      <c r="I19" s="1"/>
      <c r="J19" s="1"/>
      <c r="K19" s="236"/>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row>
    <row r="20" spans="2:41">
      <c r="B20" s="235"/>
      <c r="C20" s="238">
        <v>10</v>
      </c>
      <c r="D20" s="242" t="str">
        <f>IF('Expense Allocation Rate Calc'!AE$6="Description"," ",'Expense Allocation Rate Calc'!AE$6)</f>
        <v xml:space="preserve"> </v>
      </c>
      <c r="E20" s="237" t="str">
        <f>IF(ISBLANK('Expense Allocation Rate Calc'!AE$15)," ",'Expense Allocation Rate Calc'!AE$15)</f>
        <v xml:space="preserve"> </v>
      </c>
      <c r="F20" s="243">
        <f>'Expense Allocation Rate Calc'!AE33</f>
        <v>0</v>
      </c>
      <c r="G20" s="243">
        <f>'Expense Allocation Rate Calc'!AE34</f>
        <v>0</v>
      </c>
      <c r="H20" s="243">
        <f>'Expense Allocation Rate Calc'!AE35</f>
        <v>0</v>
      </c>
      <c r="I20" s="1"/>
      <c r="J20" s="1"/>
      <c r="K20" s="236"/>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row>
    <row r="21" spans="2:41">
      <c r="B21" s="235"/>
      <c r="C21" s="238">
        <v>11</v>
      </c>
      <c r="D21" s="242" t="str">
        <f>IF('Expense Allocation Rate Calc'!AF$6="Description"," ",'Expense Allocation Rate Calc'!AF$6)</f>
        <v xml:space="preserve"> </v>
      </c>
      <c r="E21" s="237" t="str">
        <f>IF(ISBLANK('Expense Allocation Rate Calc'!AF$15)," ",'Expense Allocation Rate Calc'!AF$15)</f>
        <v xml:space="preserve"> </v>
      </c>
      <c r="F21" s="243">
        <f>'Expense Allocation Rate Calc'!AF33</f>
        <v>0</v>
      </c>
      <c r="G21" s="243">
        <f>'Expense Allocation Rate Calc'!AF34</f>
        <v>0</v>
      </c>
      <c r="H21" s="243">
        <f>'Expense Allocation Rate Calc'!AF35</f>
        <v>0</v>
      </c>
      <c r="I21" s="1"/>
      <c r="J21" s="1"/>
      <c r="K21" s="236"/>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row>
    <row r="22" spans="2:41">
      <c r="B22" s="235"/>
      <c r="C22" s="238">
        <v>12</v>
      </c>
      <c r="D22" s="242" t="str">
        <f>IF('Expense Allocation Rate Calc'!AG$6="Description"," ",'Expense Allocation Rate Calc'!AG$6)</f>
        <v xml:space="preserve"> </v>
      </c>
      <c r="E22" s="237" t="str">
        <f>IF(ISBLANK('Expense Allocation Rate Calc'!AG$15)," ",'Expense Allocation Rate Calc'!AG$15)</f>
        <v xml:space="preserve"> </v>
      </c>
      <c r="F22" s="243">
        <f>'Expense Allocation Rate Calc'!AG33</f>
        <v>0</v>
      </c>
      <c r="G22" s="243">
        <f>'Expense Allocation Rate Calc'!AG34</f>
        <v>0</v>
      </c>
      <c r="H22" s="243">
        <f>'Expense Allocation Rate Calc'!AG35</f>
        <v>0</v>
      </c>
      <c r="I22" s="1"/>
      <c r="J22" s="1"/>
      <c r="K22" s="236"/>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row>
    <row r="23" spans="2:41">
      <c r="B23" s="235"/>
      <c r="C23" s="238">
        <v>13</v>
      </c>
      <c r="D23" s="242" t="str">
        <f>IF('Expense Allocation Rate Calc'!AH$6="Description"," ",'Expense Allocation Rate Calc'!AH$6)</f>
        <v xml:space="preserve"> </v>
      </c>
      <c r="E23" s="237" t="str">
        <f>IF(ISBLANK('Expense Allocation Rate Calc'!AH$15)," ",'Expense Allocation Rate Calc'!AH$15)</f>
        <v xml:space="preserve"> </v>
      </c>
      <c r="F23" s="243">
        <f>'Expense Allocation Rate Calc'!AH33</f>
        <v>0</v>
      </c>
      <c r="G23" s="243">
        <f>'Expense Allocation Rate Calc'!AH34</f>
        <v>0</v>
      </c>
      <c r="H23" s="243">
        <f>'Expense Allocation Rate Calc'!AH35</f>
        <v>0</v>
      </c>
      <c r="I23" s="1"/>
      <c r="J23" s="1"/>
      <c r="K23" s="236"/>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row>
    <row r="24" spans="2:41">
      <c r="B24" s="235"/>
      <c r="C24" s="238">
        <v>14</v>
      </c>
      <c r="D24" s="242" t="str">
        <f>IF('Expense Allocation Rate Calc'!AI$6="Description"," ",'Expense Allocation Rate Calc'!AI$6)</f>
        <v xml:space="preserve"> </v>
      </c>
      <c r="E24" s="237" t="str">
        <f>IF(ISBLANK('Expense Allocation Rate Calc'!AI$15)," ",'Expense Allocation Rate Calc'!AI$15)</f>
        <v xml:space="preserve"> </v>
      </c>
      <c r="F24" s="243">
        <f>'Expense Allocation Rate Calc'!AI33</f>
        <v>0</v>
      </c>
      <c r="G24" s="243">
        <f>'Expense Allocation Rate Calc'!AI34</f>
        <v>0</v>
      </c>
      <c r="H24" s="243">
        <f>'Expense Allocation Rate Calc'!AI35</f>
        <v>0</v>
      </c>
      <c r="I24" s="1"/>
      <c r="J24" s="1"/>
      <c r="K24" s="23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row>
    <row r="25" spans="2:41">
      <c r="B25" s="235"/>
      <c r="C25" s="238">
        <v>15</v>
      </c>
      <c r="D25" s="242" t="str">
        <f>IF('Expense Allocation Rate Calc'!AJ$6="Description"," ",'Expense Allocation Rate Calc'!AJ$6)</f>
        <v xml:space="preserve"> </v>
      </c>
      <c r="E25" s="237" t="str">
        <f>IF(ISBLANK('Expense Allocation Rate Calc'!AJ$15)," ",'Expense Allocation Rate Calc'!AJ$15)</f>
        <v xml:space="preserve"> </v>
      </c>
      <c r="F25" s="243">
        <f>'Expense Allocation Rate Calc'!AJ33</f>
        <v>0</v>
      </c>
      <c r="G25" s="243">
        <f>'Expense Allocation Rate Calc'!AJ34</f>
        <v>0</v>
      </c>
      <c r="H25" s="243">
        <f>'Expense Allocation Rate Calc'!AJ35</f>
        <v>0</v>
      </c>
      <c r="I25" s="1"/>
      <c r="J25" s="1"/>
      <c r="K25" s="236"/>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row>
    <row r="26" spans="2:41">
      <c r="B26" s="235"/>
      <c r="C26" s="238">
        <v>16</v>
      </c>
      <c r="D26" s="242" t="str">
        <f>IF('Expense Allocation Rate Calc'!AK$6="Description"," ",'Expense Allocation Rate Calc'!AK$6)</f>
        <v xml:space="preserve"> </v>
      </c>
      <c r="E26" s="237" t="str">
        <f>IF(ISBLANK('Expense Allocation Rate Calc'!AK$15)," ",'Expense Allocation Rate Calc'!AK$15)</f>
        <v xml:space="preserve"> </v>
      </c>
      <c r="F26" s="243">
        <f>'Expense Allocation Rate Calc'!AK33</f>
        <v>0</v>
      </c>
      <c r="G26" s="243">
        <f>'Expense Allocation Rate Calc'!AK34</f>
        <v>0</v>
      </c>
      <c r="H26" s="243">
        <f>'Expense Allocation Rate Calc'!AK35</f>
        <v>0</v>
      </c>
      <c r="I26" s="1"/>
      <c r="J26" s="1"/>
      <c r="K26" s="236"/>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row>
    <row r="27" spans="2:41">
      <c r="B27" s="235"/>
      <c r="C27" s="238">
        <v>17</v>
      </c>
      <c r="D27" s="242" t="str">
        <f>IF('Expense Allocation Rate Calc'!AL$6="Description"," ",'Expense Allocation Rate Calc'!AL$6)</f>
        <v xml:space="preserve"> </v>
      </c>
      <c r="E27" s="237" t="str">
        <f>IF(ISBLANK('Expense Allocation Rate Calc'!AL$15)," ",'Expense Allocation Rate Calc'!AL$15)</f>
        <v xml:space="preserve"> </v>
      </c>
      <c r="F27" s="243">
        <f>'Expense Allocation Rate Calc'!AL33</f>
        <v>0</v>
      </c>
      <c r="G27" s="243">
        <f>'Expense Allocation Rate Calc'!AL34</f>
        <v>0</v>
      </c>
      <c r="H27" s="243">
        <f>'Expense Allocation Rate Calc'!AL35</f>
        <v>0</v>
      </c>
      <c r="I27" s="1"/>
      <c r="J27" s="1"/>
      <c r="K27" s="236"/>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row>
    <row r="28" spans="2:41">
      <c r="B28" s="235"/>
      <c r="C28" s="238">
        <v>18</v>
      </c>
      <c r="D28" s="242" t="str">
        <f>IF('Expense Allocation Rate Calc'!AM$6="Description"," ",'Expense Allocation Rate Calc'!AM$6)</f>
        <v xml:space="preserve"> </v>
      </c>
      <c r="E28" s="237" t="str">
        <f>IF(ISBLANK('Expense Allocation Rate Calc'!AM$15)," ",'Expense Allocation Rate Calc'!AM$15)</f>
        <v xml:space="preserve"> </v>
      </c>
      <c r="F28" s="243">
        <f>'Expense Allocation Rate Calc'!AM33</f>
        <v>0</v>
      </c>
      <c r="G28" s="243">
        <f>'Expense Allocation Rate Calc'!AM34</f>
        <v>0</v>
      </c>
      <c r="H28" s="243">
        <f>'Expense Allocation Rate Calc'!AM35</f>
        <v>0</v>
      </c>
      <c r="I28" s="1"/>
      <c r="J28" s="1"/>
      <c r="K28" s="236"/>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row>
    <row r="29" spans="2:41">
      <c r="B29" s="235"/>
      <c r="C29" s="238">
        <v>19</v>
      </c>
      <c r="D29" s="242" t="str">
        <f>IF('Expense Allocation Rate Calc'!AN$6="Description"," ",'Expense Allocation Rate Calc'!AN$6)</f>
        <v xml:space="preserve"> </v>
      </c>
      <c r="E29" s="237" t="str">
        <f>IF(ISBLANK('Expense Allocation Rate Calc'!AN$15)," ",'Expense Allocation Rate Calc'!AN$15)</f>
        <v xml:space="preserve"> </v>
      </c>
      <c r="F29" s="243">
        <f>'Expense Allocation Rate Calc'!AN33</f>
        <v>0</v>
      </c>
      <c r="G29" s="243">
        <f>'Expense Allocation Rate Calc'!AN34</f>
        <v>0</v>
      </c>
      <c r="H29" s="243">
        <f>'Expense Allocation Rate Calc'!AN35</f>
        <v>0</v>
      </c>
      <c r="I29" s="1"/>
      <c r="J29" s="1"/>
      <c r="K29" s="236"/>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row>
    <row r="30" spans="2:41">
      <c r="B30" s="235"/>
      <c r="C30" s="238">
        <v>20</v>
      </c>
      <c r="D30" s="242" t="str">
        <f>IF('Expense Allocation Rate Calc'!AO$6="Description"," ",'Expense Allocation Rate Calc'!AO$6)</f>
        <v xml:space="preserve"> </v>
      </c>
      <c r="E30" s="237" t="str">
        <f>IF(ISBLANK('Expense Allocation Rate Calc'!AO$15)," ",'Expense Allocation Rate Calc'!AO$15)</f>
        <v xml:space="preserve"> </v>
      </c>
      <c r="F30" s="243">
        <f>'Expense Allocation Rate Calc'!AO33</f>
        <v>0</v>
      </c>
      <c r="G30" s="243">
        <f>'Expense Allocation Rate Calc'!AO34</f>
        <v>0</v>
      </c>
      <c r="H30" s="243">
        <f>'Expense Allocation Rate Calc'!AO35</f>
        <v>0</v>
      </c>
      <c r="I30" s="1"/>
      <c r="J30" s="1"/>
      <c r="K30" s="236"/>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row>
    <row r="31" spans="2:41">
      <c r="B31" s="235"/>
      <c r="C31" s="238">
        <v>21</v>
      </c>
      <c r="D31" s="242" t="str">
        <f>IF('Expense Allocation Rate Calc'!AP$6="Description"," ",'Expense Allocation Rate Calc'!AP$6)</f>
        <v xml:space="preserve"> </v>
      </c>
      <c r="E31" s="237" t="str">
        <f>IF(ISBLANK('Expense Allocation Rate Calc'!AP$15)," ",'Expense Allocation Rate Calc'!AP$15)</f>
        <v xml:space="preserve"> </v>
      </c>
      <c r="F31" s="243">
        <f>'Expense Allocation Rate Calc'!AP33</f>
        <v>0</v>
      </c>
      <c r="G31" s="243">
        <f>'Expense Allocation Rate Calc'!AP34</f>
        <v>0</v>
      </c>
      <c r="H31" s="243">
        <f>'Expense Allocation Rate Calc'!AP35</f>
        <v>0</v>
      </c>
      <c r="I31" s="1"/>
      <c r="J31" s="1"/>
      <c r="K31" s="236"/>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row>
    <row r="32" spans="2:41">
      <c r="B32" s="235"/>
      <c r="C32" s="238">
        <v>22</v>
      </c>
      <c r="D32" s="242" t="str">
        <f>IF('Expense Allocation Rate Calc'!AQ$6="Description"," ",'Expense Allocation Rate Calc'!AQ$6)</f>
        <v xml:space="preserve"> </v>
      </c>
      <c r="E32" s="237" t="str">
        <f>IF(ISBLANK('Expense Allocation Rate Calc'!AQ$15)," ",'Expense Allocation Rate Calc'!AQ$15)</f>
        <v xml:space="preserve"> </v>
      </c>
      <c r="F32" s="243">
        <f>'Expense Allocation Rate Calc'!AQ33</f>
        <v>0</v>
      </c>
      <c r="G32" s="243">
        <f>'Expense Allocation Rate Calc'!AQ34</f>
        <v>0</v>
      </c>
      <c r="H32" s="243">
        <f>'Expense Allocation Rate Calc'!AQ35</f>
        <v>0</v>
      </c>
      <c r="I32" s="1"/>
      <c r="J32" s="1"/>
      <c r="K32" s="236"/>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row>
    <row r="33" spans="2:41">
      <c r="B33" s="235"/>
      <c r="C33" s="238">
        <v>23</v>
      </c>
      <c r="D33" s="242" t="str">
        <f>IF('Expense Allocation Rate Calc'!AR$6="Description"," ",'Expense Allocation Rate Calc'!AR$6)</f>
        <v xml:space="preserve"> </v>
      </c>
      <c r="E33" s="237" t="str">
        <f>IF(ISBLANK('Expense Allocation Rate Calc'!AR$15)," ",'Expense Allocation Rate Calc'!AR$15)</f>
        <v xml:space="preserve"> </v>
      </c>
      <c r="F33" s="243">
        <f>'Expense Allocation Rate Calc'!AR33</f>
        <v>0</v>
      </c>
      <c r="G33" s="243">
        <f>'Expense Allocation Rate Calc'!AR34</f>
        <v>0</v>
      </c>
      <c r="H33" s="243">
        <f>'Expense Allocation Rate Calc'!AR35</f>
        <v>0</v>
      </c>
      <c r="I33" s="1"/>
      <c r="J33" s="1"/>
      <c r="K33" s="236"/>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row>
    <row r="34" spans="2:41">
      <c r="B34" s="235"/>
      <c r="C34" s="238">
        <v>24</v>
      </c>
      <c r="D34" s="242" t="str">
        <f>IF('Expense Allocation Rate Calc'!AS$6="Description"," ",'Expense Allocation Rate Calc'!AS$6)</f>
        <v xml:space="preserve"> </v>
      </c>
      <c r="E34" s="237" t="str">
        <f>IF(ISBLANK('Expense Allocation Rate Calc'!AS$15)," ",'Expense Allocation Rate Calc'!AS$15)</f>
        <v xml:space="preserve"> </v>
      </c>
      <c r="F34" s="243">
        <f>'Expense Allocation Rate Calc'!AS33</f>
        <v>0</v>
      </c>
      <c r="G34" s="243">
        <f>'Expense Allocation Rate Calc'!AS34</f>
        <v>0</v>
      </c>
      <c r="H34" s="243">
        <f>'Expense Allocation Rate Calc'!AS35</f>
        <v>0</v>
      </c>
      <c r="I34" s="1"/>
      <c r="J34" s="1"/>
      <c r="K34" s="236"/>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row>
    <row r="35" spans="2:41">
      <c r="B35" s="235"/>
      <c r="C35" s="238">
        <v>25</v>
      </c>
      <c r="D35" s="242" t="str">
        <f>IF('Expense Allocation Rate Calc'!AT$6="Description"," ",'Expense Allocation Rate Calc'!AT$6)</f>
        <v xml:space="preserve"> </v>
      </c>
      <c r="E35" s="237" t="str">
        <f>IF(ISBLANK('Expense Allocation Rate Calc'!AT$15)," ",'Expense Allocation Rate Calc'!AT$15)</f>
        <v xml:space="preserve"> </v>
      </c>
      <c r="F35" s="243">
        <f>'Expense Allocation Rate Calc'!AT33</f>
        <v>0</v>
      </c>
      <c r="G35" s="243">
        <f>'Expense Allocation Rate Calc'!AT34</f>
        <v>0</v>
      </c>
      <c r="H35" s="243">
        <f>'Expense Allocation Rate Calc'!AT35</f>
        <v>0</v>
      </c>
      <c r="I35" s="1"/>
      <c r="J35" s="1"/>
      <c r="K35" s="236"/>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row>
    <row r="36" spans="2:41">
      <c r="B36" s="235"/>
      <c r="C36" s="238">
        <v>26</v>
      </c>
      <c r="D36" s="242" t="str">
        <f>IF('Expense Allocation Rate Calc'!AU$6="Description"," ",'Expense Allocation Rate Calc'!AU$6)</f>
        <v xml:space="preserve"> </v>
      </c>
      <c r="E36" s="237" t="str">
        <f>IF(ISBLANK('Expense Allocation Rate Calc'!AU$15)," ",'Expense Allocation Rate Calc'!AU$15)</f>
        <v xml:space="preserve"> </v>
      </c>
      <c r="F36" s="243">
        <f>'Expense Allocation Rate Calc'!AU33</f>
        <v>0</v>
      </c>
      <c r="G36" s="243">
        <f>'Expense Allocation Rate Calc'!AU34</f>
        <v>0</v>
      </c>
      <c r="H36" s="243">
        <f>'Expense Allocation Rate Calc'!AU35</f>
        <v>0</v>
      </c>
      <c r="I36" s="1"/>
      <c r="J36" s="1"/>
      <c r="K36" s="236"/>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row>
    <row r="37" spans="2:41">
      <c r="B37" s="235"/>
      <c r="C37" s="238">
        <v>27</v>
      </c>
      <c r="D37" s="242" t="str">
        <f>IF('Expense Allocation Rate Calc'!AV$6="Description"," ",'Expense Allocation Rate Calc'!AV$6)</f>
        <v xml:space="preserve"> </v>
      </c>
      <c r="E37" s="237" t="str">
        <f>IF(ISBLANK('Expense Allocation Rate Calc'!AV$15)," ",'Expense Allocation Rate Calc'!AV$15)</f>
        <v xml:space="preserve"> </v>
      </c>
      <c r="F37" s="243">
        <f>'Expense Allocation Rate Calc'!AV33</f>
        <v>0</v>
      </c>
      <c r="G37" s="243">
        <f>'Expense Allocation Rate Calc'!AV34</f>
        <v>0</v>
      </c>
      <c r="H37" s="243">
        <f>'Expense Allocation Rate Calc'!AV35</f>
        <v>0</v>
      </c>
      <c r="I37" s="1"/>
      <c r="J37" s="1"/>
      <c r="K37" s="236"/>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row>
    <row r="38" spans="2:41">
      <c r="B38" s="235"/>
      <c r="C38" s="238">
        <v>28</v>
      </c>
      <c r="D38" s="242" t="str">
        <f>IF('Expense Allocation Rate Calc'!AW$6="Description"," ",'Expense Allocation Rate Calc'!AW$6)</f>
        <v xml:space="preserve"> </v>
      </c>
      <c r="E38" s="237" t="str">
        <f>IF(ISBLANK('Expense Allocation Rate Calc'!AW$15)," ",'Expense Allocation Rate Calc'!AW$15)</f>
        <v xml:space="preserve"> </v>
      </c>
      <c r="F38" s="243">
        <f>'Expense Allocation Rate Calc'!AW33</f>
        <v>0</v>
      </c>
      <c r="G38" s="243">
        <f>'Expense Allocation Rate Calc'!AW34</f>
        <v>0</v>
      </c>
      <c r="H38" s="243">
        <f>'Expense Allocation Rate Calc'!AW35</f>
        <v>0</v>
      </c>
      <c r="I38" s="1"/>
      <c r="J38" s="1"/>
      <c r="K38" s="236"/>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row>
    <row r="39" spans="2:41">
      <c r="B39" s="235"/>
      <c r="C39" s="238">
        <v>29</v>
      </c>
      <c r="D39" s="242" t="str">
        <f>IF('Expense Allocation Rate Calc'!AX$6="Description"," ",'Expense Allocation Rate Calc'!AX$6)</f>
        <v xml:space="preserve"> </v>
      </c>
      <c r="E39" s="237" t="str">
        <f>IF(ISBLANK('Expense Allocation Rate Calc'!AX$15)," ",'Expense Allocation Rate Calc'!AX$15)</f>
        <v xml:space="preserve"> </v>
      </c>
      <c r="F39" s="243">
        <f>'Expense Allocation Rate Calc'!AX33</f>
        <v>0</v>
      </c>
      <c r="G39" s="243">
        <f>'Expense Allocation Rate Calc'!AX34</f>
        <v>0</v>
      </c>
      <c r="H39" s="243">
        <f>'Expense Allocation Rate Calc'!AX35</f>
        <v>0</v>
      </c>
      <c r="I39" s="1"/>
      <c r="J39" s="1"/>
      <c r="K39" s="236"/>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row>
    <row r="40" spans="2:41">
      <c r="B40" s="235"/>
      <c r="C40" s="238">
        <v>30</v>
      </c>
      <c r="D40" s="242" t="str">
        <f>IF('Expense Allocation Rate Calc'!AY$6="Description"," ",'Expense Allocation Rate Calc'!AY$6)</f>
        <v xml:space="preserve"> </v>
      </c>
      <c r="E40" s="237" t="str">
        <f>IF(ISBLANK('Expense Allocation Rate Calc'!AY$15)," ",'Expense Allocation Rate Calc'!AY$15)</f>
        <v xml:space="preserve"> </v>
      </c>
      <c r="F40" s="243">
        <f>'Expense Allocation Rate Calc'!AY33</f>
        <v>0</v>
      </c>
      <c r="G40" s="243">
        <f>'Expense Allocation Rate Calc'!AY34</f>
        <v>0</v>
      </c>
      <c r="H40" s="243">
        <f>'Expense Allocation Rate Calc'!AY35</f>
        <v>0</v>
      </c>
      <c r="I40" s="1"/>
      <c r="J40" s="1"/>
      <c r="K40" s="236"/>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row>
    <row r="41" spans="2:41">
      <c r="B41" s="235"/>
      <c r="C41" s="238">
        <v>31</v>
      </c>
      <c r="D41" s="242" t="str">
        <f>IF('Expense Allocation Rate Calc'!AZ$6="Description"," ",'Expense Allocation Rate Calc'!AZ$6)</f>
        <v xml:space="preserve"> </v>
      </c>
      <c r="E41" s="237" t="str">
        <f>IF(ISBLANK('Expense Allocation Rate Calc'!AZ$15)," ",'Expense Allocation Rate Calc'!AZ$15)</f>
        <v xml:space="preserve"> </v>
      </c>
      <c r="F41" s="243">
        <f>'Expense Allocation Rate Calc'!AZ33</f>
        <v>0</v>
      </c>
      <c r="G41" s="243">
        <f>'Expense Allocation Rate Calc'!AZ34</f>
        <v>0</v>
      </c>
      <c r="H41" s="243">
        <f>'Expense Allocation Rate Calc'!AZ35</f>
        <v>0</v>
      </c>
      <c r="I41" s="1"/>
      <c r="J41" s="1"/>
      <c r="K41" s="236"/>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row>
    <row r="42" spans="2:41">
      <c r="B42" s="235"/>
      <c r="C42" s="238">
        <v>32</v>
      </c>
      <c r="D42" s="242" t="str">
        <f>IF('Expense Allocation Rate Calc'!BA$6="Description"," ",'Expense Allocation Rate Calc'!BA$6)</f>
        <v xml:space="preserve"> </v>
      </c>
      <c r="E42" s="237" t="str">
        <f>IF(ISBLANK('Expense Allocation Rate Calc'!BA$15)," ",'Expense Allocation Rate Calc'!BA$15)</f>
        <v xml:space="preserve"> </v>
      </c>
      <c r="F42" s="243">
        <f>'Expense Allocation Rate Calc'!BA33</f>
        <v>0</v>
      </c>
      <c r="G42" s="243">
        <f>'Expense Allocation Rate Calc'!BA34</f>
        <v>0</v>
      </c>
      <c r="H42" s="243">
        <f>'Expense Allocation Rate Calc'!BA35</f>
        <v>0</v>
      </c>
      <c r="I42" s="1"/>
      <c r="J42" s="1"/>
      <c r="K42" s="236"/>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row>
    <row r="43" spans="2:41">
      <c r="B43" s="235"/>
      <c r="C43" s="238">
        <v>33</v>
      </c>
      <c r="D43" s="242" t="str">
        <f>IF('Expense Allocation Rate Calc'!BB$6="Description"," ",'Expense Allocation Rate Calc'!BB$6)</f>
        <v xml:space="preserve"> </v>
      </c>
      <c r="E43" s="237" t="str">
        <f>IF(ISBLANK('Expense Allocation Rate Calc'!BB$15)," ",'Expense Allocation Rate Calc'!BB$15)</f>
        <v xml:space="preserve"> </v>
      </c>
      <c r="F43" s="243">
        <f>'Expense Allocation Rate Calc'!BB33</f>
        <v>0</v>
      </c>
      <c r="G43" s="243">
        <f>'Expense Allocation Rate Calc'!BB34</f>
        <v>0</v>
      </c>
      <c r="H43" s="243">
        <f>'Expense Allocation Rate Calc'!BB35</f>
        <v>0</v>
      </c>
      <c r="I43" s="1"/>
      <c r="J43" s="1"/>
      <c r="K43" s="236"/>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row>
    <row r="44" spans="2:41">
      <c r="B44" s="235"/>
      <c r="C44" s="238">
        <v>34</v>
      </c>
      <c r="D44" s="242" t="str">
        <f>IF('Expense Allocation Rate Calc'!BC$6="Description"," ",'Expense Allocation Rate Calc'!BC$6)</f>
        <v xml:space="preserve"> </v>
      </c>
      <c r="E44" s="237" t="str">
        <f>IF(ISBLANK('Expense Allocation Rate Calc'!BC$15)," ",'Expense Allocation Rate Calc'!BC$15)</f>
        <v xml:space="preserve"> </v>
      </c>
      <c r="F44" s="243">
        <f>'Expense Allocation Rate Calc'!BC33</f>
        <v>0</v>
      </c>
      <c r="G44" s="243">
        <f>'Expense Allocation Rate Calc'!BC34</f>
        <v>0</v>
      </c>
      <c r="H44" s="243">
        <f>'Expense Allocation Rate Calc'!BC35</f>
        <v>0</v>
      </c>
      <c r="I44" s="1"/>
      <c r="J44" s="1"/>
      <c r="K44" s="236"/>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row>
    <row r="45" spans="2:41">
      <c r="B45" s="235"/>
      <c r="C45" s="238">
        <v>35</v>
      </c>
      <c r="D45" s="242" t="str">
        <f>IF('Expense Allocation Rate Calc'!BD$6="Description"," ",'Expense Allocation Rate Calc'!BD$6)</f>
        <v xml:space="preserve"> </v>
      </c>
      <c r="E45" s="237" t="str">
        <f>IF(ISBLANK('Expense Allocation Rate Calc'!BD$15)," ",'Expense Allocation Rate Calc'!BD$15)</f>
        <v xml:space="preserve"> </v>
      </c>
      <c r="F45" s="243">
        <f>'Expense Allocation Rate Calc'!BD33</f>
        <v>0</v>
      </c>
      <c r="G45" s="243">
        <f>'Expense Allocation Rate Calc'!BD34</f>
        <v>0</v>
      </c>
      <c r="H45" s="243">
        <f>'Expense Allocation Rate Calc'!BD35</f>
        <v>0</v>
      </c>
      <c r="I45" s="1"/>
      <c r="J45" s="1"/>
      <c r="K45" s="236"/>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row>
    <row r="46" spans="2:41" outlineLevel="1">
      <c r="B46" s="235"/>
      <c r="C46" s="238">
        <v>36</v>
      </c>
      <c r="D46" s="242" t="str">
        <f>IF('Expense Allocation Rate Calc'!BE$6="Description"," ",'Expense Allocation Rate Calc'!BE$6)</f>
        <v xml:space="preserve"> </v>
      </c>
      <c r="E46" s="237" t="str">
        <f>IF(ISBLANK('Expense Allocation Rate Calc'!BE$15)," ",'Expense Allocation Rate Calc'!BE$15)</f>
        <v xml:space="preserve"> </v>
      </c>
      <c r="F46" s="243">
        <f>'Expense Allocation Rate Calc'!BE33</f>
        <v>0</v>
      </c>
      <c r="G46" s="243">
        <f>'Expense Allocation Rate Calc'!BE34</f>
        <v>0</v>
      </c>
      <c r="H46" s="243">
        <f>'Expense Allocation Rate Calc'!BE35</f>
        <v>0</v>
      </c>
      <c r="I46" s="1"/>
      <c r="J46" s="1"/>
      <c r="K46" s="236"/>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row>
    <row r="47" spans="2:41" outlineLevel="1">
      <c r="B47" s="235"/>
      <c r="C47" s="238">
        <v>37</v>
      </c>
      <c r="D47" s="242" t="str">
        <f>IF('Expense Allocation Rate Calc'!BF$6="Description"," ",'Expense Allocation Rate Calc'!BF$6)</f>
        <v xml:space="preserve"> </v>
      </c>
      <c r="E47" s="237" t="str">
        <f>IF(ISBLANK('Expense Allocation Rate Calc'!BF$15)," ",'Expense Allocation Rate Calc'!BF$15)</f>
        <v xml:space="preserve"> </v>
      </c>
      <c r="F47" s="243">
        <f>'Expense Allocation Rate Calc'!BF33</f>
        <v>0</v>
      </c>
      <c r="G47" s="243">
        <f>'Expense Allocation Rate Calc'!BF34</f>
        <v>0</v>
      </c>
      <c r="H47" s="243">
        <f>'Expense Allocation Rate Calc'!BF35</f>
        <v>0</v>
      </c>
      <c r="I47" s="1"/>
      <c r="J47" s="1"/>
      <c r="K47" s="236"/>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row>
    <row r="48" spans="2:41" outlineLevel="1">
      <c r="B48" s="235"/>
      <c r="C48" s="238">
        <v>38</v>
      </c>
      <c r="D48" s="242" t="str">
        <f>IF('Expense Allocation Rate Calc'!BG$6="Description"," ",'Expense Allocation Rate Calc'!BG$6)</f>
        <v xml:space="preserve"> </v>
      </c>
      <c r="E48" s="237" t="str">
        <f>IF(ISBLANK('Expense Allocation Rate Calc'!BG$15)," ",'Expense Allocation Rate Calc'!BG$15)</f>
        <v xml:space="preserve"> </v>
      </c>
      <c r="F48" s="243">
        <f>'Expense Allocation Rate Calc'!BG33</f>
        <v>0</v>
      </c>
      <c r="G48" s="243">
        <f>'Expense Allocation Rate Calc'!BG34</f>
        <v>0</v>
      </c>
      <c r="H48" s="243">
        <f>'Expense Allocation Rate Calc'!BG35</f>
        <v>0</v>
      </c>
      <c r="I48" s="1"/>
      <c r="J48" s="1"/>
      <c r="K48" s="23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row>
    <row r="49" spans="2:41" outlineLevel="1">
      <c r="B49" s="235"/>
      <c r="C49" s="238">
        <v>39</v>
      </c>
      <c r="D49" s="242" t="str">
        <f>IF('Expense Allocation Rate Calc'!BH$6="Description"," ",'Expense Allocation Rate Calc'!BH$6)</f>
        <v xml:space="preserve"> </v>
      </c>
      <c r="E49" s="237" t="str">
        <f>IF(ISBLANK('Expense Allocation Rate Calc'!BH$15)," ",'Expense Allocation Rate Calc'!BH$15)</f>
        <v xml:space="preserve"> </v>
      </c>
      <c r="F49" s="243">
        <f>'Expense Allocation Rate Calc'!BH33</f>
        <v>0</v>
      </c>
      <c r="G49" s="243">
        <f>'Expense Allocation Rate Calc'!BH34</f>
        <v>0</v>
      </c>
      <c r="H49" s="243">
        <f>'Expense Allocation Rate Calc'!BH35</f>
        <v>0</v>
      </c>
      <c r="I49" s="1"/>
      <c r="J49" s="1"/>
      <c r="K49" s="236"/>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row>
    <row r="50" spans="2:41" outlineLevel="1">
      <c r="B50" s="235"/>
      <c r="C50" s="238">
        <v>40</v>
      </c>
      <c r="D50" s="242" t="str">
        <f>IF('Expense Allocation Rate Calc'!BI$6="Description"," ",'Expense Allocation Rate Calc'!BI$6)</f>
        <v xml:space="preserve"> </v>
      </c>
      <c r="E50" s="237" t="str">
        <f>IF(ISBLANK('Expense Allocation Rate Calc'!BI$15)," ",'Expense Allocation Rate Calc'!BI$15)</f>
        <v xml:space="preserve"> </v>
      </c>
      <c r="F50" s="243">
        <f>'Expense Allocation Rate Calc'!BI33</f>
        <v>0</v>
      </c>
      <c r="G50" s="243">
        <f>'Expense Allocation Rate Calc'!BI34</f>
        <v>0</v>
      </c>
      <c r="H50" s="243">
        <f>'Expense Allocation Rate Calc'!BI35</f>
        <v>0</v>
      </c>
      <c r="I50" s="1"/>
      <c r="J50" s="1"/>
      <c r="K50" s="236"/>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row>
    <row r="51" spans="2:41" outlineLevel="1">
      <c r="B51" s="235"/>
      <c r="C51" s="238">
        <v>41</v>
      </c>
      <c r="D51" s="242" t="str">
        <f>IF('Expense Allocation Rate Calc'!BJ$6="Description"," ",'Expense Allocation Rate Calc'!BJ$6)</f>
        <v xml:space="preserve"> </v>
      </c>
      <c r="E51" s="237" t="str">
        <f>IF(ISBLANK('Expense Allocation Rate Calc'!BJ$15)," ",'Expense Allocation Rate Calc'!BJ$15)</f>
        <v xml:space="preserve"> </v>
      </c>
      <c r="F51" s="243">
        <f>'Expense Allocation Rate Calc'!BJ33</f>
        <v>0</v>
      </c>
      <c r="G51" s="243">
        <f>'Expense Allocation Rate Calc'!BJ34</f>
        <v>0</v>
      </c>
      <c r="H51" s="243">
        <f>'Expense Allocation Rate Calc'!BJ35</f>
        <v>0</v>
      </c>
      <c r="I51" s="1"/>
      <c r="J51" s="1"/>
      <c r="K51" s="236"/>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row>
    <row r="52" spans="2:41" outlineLevel="1">
      <c r="B52" s="235"/>
      <c r="C52" s="238">
        <v>42</v>
      </c>
      <c r="D52" s="242" t="str">
        <f>IF('Expense Allocation Rate Calc'!BK$6="Description"," ",'Expense Allocation Rate Calc'!BK$6)</f>
        <v xml:space="preserve"> </v>
      </c>
      <c r="E52" s="237" t="str">
        <f>IF(ISBLANK('Expense Allocation Rate Calc'!BK$15)," ",'Expense Allocation Rate Calc'!BK$15)</f>
        <v xml:space="preserve"> </v>
      </c>
      <c r="F52" s="243">
        <f>'Expense Allocation Rate Calc'!BK33</f>
        <v>0</v>
      </c>
      <c r="G52" s="243">
        <f>'Expense Allocation Rate Calc'!BK34</f>
        <v>0</v>
      </c>
      <c r="H52" s="243">
        <f>'Expense Allocation Rate Calc'!BK35</f>
        <v>0</v>
      </c>
      <c r="I52" s="1"/>
      <c r="J52" s="1"/>
      <c r="K52" s="236"/>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row>
    <row r="53" spans="2:41" outlineLevel="1">
      <c r="B53" s="235"/>
      <c r="C53" s="238">
        <v>43</v>
      </c>
      <c r="D53" s="242" t="str">
        <f>IF('Expense Allocation Rate Calc'!BL$6="Description"," ",'Expense Allocation Rate Calc'!BL$6)</f>
        <v xml:space="preserve"> </v>
      </c>
      <c r="E53" s="237" t="str">
        <f>IF(ISBLANK('Expense Allocation Rate Calc'!BL$15)," ",'Expense Allocation Rate Calc'!BL$15)</f>
        <v xml:space="preserve"> </v>
      </c>
      <c r="F53" s="243">
        <f>'Expense Allocation Rate Calc'!BL33</f>
        <v>0</v>
      </c>
      <c r="G53" s="243">
        <f>'Expense Allocation Rate Calc'!BL34</f>
        <v>0</v>
      </c>
      <c r="H53" s="243">
        <f>'Expense Allocation Rate Calc'!BL35</f>
        <v>0</v>
      </c>
      <c r="I53" s="1"/>
      <c r="J53" s="1"/>
      <c r="K53" s="236"/>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row>
    <row r="54" spans="2:41" outlineLevel="1">
      <c r="B54" s="235"/>
      <c r="C54" s="238">
        <v>44</v>
      </c>
      <c r="D54" s="242" t="str">
        <f>IF('Expense Allocation Rate Calc'!BM$6="Description"," ",'Expense Allocation Rate Calc'!BM$6)</f>
        <v xml:space="preserve"> </v>
      </c>
      <c r="E54" s="237" t="str">
        <f>IF(ISBLANK('Expense Allocation Rate Calc'!BM$15)," ",'Expense Allocation Rate Calc'!BM$15)</f>
        <v xml:space="preserve"> </v>
      </c>
      <c r="F54" s="243">
        <f>'Expense Allocation Rate Calc'!BM33</f>
        <v>0</v>
      </c>
      <c r="G54" s="243">
        <f>'Expense Allocation Rate Calc'!BM34</f>
        <v>0</v>
      </c>
      <c r="H54" s="243">
        <f>'Expense Allocation Rate Calc'!BM35</f>
        <v>0</v>
      </c>
      <c r="I54" s="1"/>
      <c r="J54" s="1"/>
      <c r="K54" s="236"/>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row>
    <row r="55" spans="2:41" outlineLevel="1">
      <c r="B55" s="235"/>
      <c r="C55" s="238">
        <v>45</v>
      </c>
      <c r="D55" s="242" t="str">
        <f>IF('Expense Allocation Rate Calc'!BN$6="Description"," ",'Expense Allocation Rate Calc'!BN$6)</f>
        <v xml:space="preserve"> </v>
      </c>
      <c r="E55" s="237" t="str">
        <f>IF(ISBLANK('Expense Allocation Rate Calc'!BN$15)," ",'Expense Allocation Rate Calc'!BN$15)</f>
        <v xml:space="preserve"> </v>
      </c>
      <c r="F55" s="243">
        <f>'Expense Allocation Rate Calc'!BN33</f>
        <v>0</v>
      </c>
      <c r="G55" s="243">
        <f>'Expense Allocation Rate Calc'!BN34</f>
        <v>0</v>
      </c>
      <c r="H55" s="243">
        <f>'Expense Allocation Rate Calc'!BN35</f>
        <v>0</v>
      </c>
      <c r="I55" s="1"/>
      <c r="J55" s="1"/>
      <c r="K55" s="236"/>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row>
    <row r="56" spans="2:41" outlineLevel="1">
      <c r="B56" s="235"/>
      <c r="C56" s="238">
        <v>46</v>
      </c>
      <c r="D56" s="242" t="str">
        <f>IF('Expense Allocation Rate Calc'!BO$6="Description"," ",'Expense Allocation Rate Calc'!BO$6)</f>
        <v xml:space="preserve"> </v>
      </c>
      <c r="E56" s="237" t="str">
        <f>IF(ISBLANK('Expense Allocation Rate Calc'!BO$15)," ",'Expense Allocation Rate Calc'!BO$15)</f>
        <v xml:space="preserve"> </v>
      </c>
      <c r="F56" s="243">
        <f>'Expense Allocation Rate Calc'!BO33</f>
        <v>0</v>
      </c>
      <c r="G56" s="243">
        <f>'Expense Allocation Rate Calc'!BO34</f>
        <v>0</v>
      </c>
      <c r="H56" s="243">
        <f>'Expense Allocation Rate Calc'!BO35</f>
        <v>0</v>
      </c>
      <c r="I56" s="1"/>
      <c r="J56" s="1"/>
      <c r="K56" s="236"/>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row>
    <row r="57" spans="2:41" outlineLevel="1">
      <c r="B57" s="235"/>
      <c r="C57" s="238">
        <v>47</v>
      </c>
      <c r="D57" s="242" t="str">
        <f>IF('Expense Allocation Rate Calc'!BP$6="Description"," ",'Expense Allocation Rate Calc'!BP$6)</f>
        <v xml:space="preserve"> </v>
      </c>
      <c r="E57" s="237" t="str">
        <f>IF(ISBLANK('Expense Allocation Rate Calc'!BP$15)," ",'Expense Allocation Rate Calc'!BP$15)</f>
        <v xml:space="preserve"> </v>
      </c>
      <c r="F57" s="243">
        <f>'Expense Allocation Rate Calc'!BP33</f>
        <v>0</v>
      </c>
      <c r="G57" s="243">
        <f>'Expense Allocation Rate Calc'!BP34</f>
        <v>0</v>
      </c>
      <c r="H57" s="243">
        <f>'Expense Allocation Rate Calc'!BP35</f>
        <v>0</v>
      </c>
      <c r="I57" s="1"/>
      <c r="J57" s="1"/>
      <c r="K57" s="236"/>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row>
    <row r="58" spans="2:41" outlineLevel="1">
      <c r="B58" s="235"/>
      <c r="C58" s="238">
        <v>48</v>
      </c>
      <c r="D58" s="242" t="str">
        <f>IF('Expense Allocation Rate Calc'!BQ$6="Description"," ",'Expense Allocation Rate Calc'!BQ$6)</f>
        <v xml:space="preserve"> </v>
      </c>
      <c r="E58" s="237" t="str">
        <f>IF(ISBLANK('Expense Allocation Rate Calc'!BQ$15)," ",'Expense Allocation Rate Calc'!BQ$15)</f>
        <v xml:space="preserve"> </v>
      </c>
      <c r="F58" s="243">
        <f>'Expense Allocation Rate Calc'!BQ33</f>
        <v>0</v>
      </c>
      <c r="G58" s="243">
        <f>'Expense Allocation Rate Calc'!BQ34</f>
        <v>0</v>
      </c>
      <c r="H58" s="243">
        <f>'Expense Allocation Rate Calc'!BQ35</f>
        <v>0</v>
      </c>
      <c r="I58" s="1"/>
      <c r="J58" s="1"/>
      <c r="K58" s="236"/>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row>
    <row r="59" spans="2:41" outlineLevel="1">
      <c r="B59" s="235"/>
      <c r="C59" s="238">
        <v>49</v>
      </c>
      <c r="D59" s="242" t="str">
        <f>IF('Expense Allocation Rate Calc'!BR$6="Description"," ",'Expense Allocation Rate Calc'!BR$6)</f>
        <v xml:space="preserve"> </v>
      </c>
      <c r="E59" s="237" t="str">
        <f>IF(ISBLANK('Expense Allocation Rate Calc'!BR$15)," ",'Expense Allocation Rate Calc'!BR$15)</f>
        <v xml:space="preserve"> </v>
      </c>
      <c r="F59" s="243">
        <f>'Expense Allocation Rate Calc'!BR33</f>
        <v>0</v>
      </c>
      <c r="G59" s="243">
        <f>'Expense Allocation Rate Calc'!BR34</f>
        <v>0</v>
      </c>
      <c r="H59" s="243">
        <f>'Expense Allocation Rate Calc'!BR35</f>
        <v>0</v>
      </c>
      <c r="I59" s="1"/>
      <c r="J59" s="1"/>
      <c r="K59" s="236"/>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row>
    <row r="60" spans="2:41" outlineLevel="1">
      <c r="B60" s="235"/>
      <c r="C60" s="238">
        <v>50</v>
      </c>
      <c r="D60" s="242" t="str">
        <f>IF('Expense Allocation Rate Calc'!BS$6="Description"," ",'Expense Allocation Rate Calc'!BS$6)</f>
        <v xml:space="preserve"> </v>
      </c>
      <c r="E60" s="237" t="str">
        <f>IF(ISBLANK('Expense Allocation Rate Calc'!BS$15)," ",'Expense Allocation Rate Calc'!BS$15)</f>
        <v xml:space="preserve"> </v>
      </c>
      <c r="F60" s="243">
        <f>'Expense Allocation Rate Calc'!BS33</f>
        <v>0</v>
      </c>
      <c r="G60" s="243">
        <f>'Expense Allocation Rate Calc'!BS34</f>
        <v>0</v>
      </c>
      <c r="H60" s="243">
        <f>'Expense Allocation Rate Calc'!BS35</f>
        <v>0</v>
      </c>
      <c r="I60" s="1"/>
      <c r="J60" s="1"/>
      <c r="K60" s="236"/>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row>
    <row r="61" spans="2:41" outlineLevel="1">
      <c r="B61" s="235"/>
      <c r="C61" s="238">
        <v>51</v>
      </c>
      <c r="D61" s="242" t="str">
        <f>IF('Expense Allocation Rate Calc'!BT$6="Description"," ",'Expense Allocation Rate Calc'!BT$6)</f>
        <v xml:space="preserve"> </v>
      </c>
      <c r="E61" s="237" t="str">
        <f>IF(ISBLANK('Expense Allocation Rate Calc'!BT$15)," ",'Expense Allocation Rate Calc'!BT$15)</f>
        <v xml:space="preserve"> </v>
      </c>
      <c r="F61" s="243">
        <f>'Expense Allocation Rate Calc'!BT33</f>
        <v>0</v>
      </c>
      <c r="G61" s="243">
        <f>'Expense Allocation Rate Calc'!BT34</f>
        <v>0</v>
      </c>
      <c r="H61" s="243">
        <f>'Expense Allocation Rate Calc'!BT35</f>
        <v>0</v>
      </c>
      <c r="I61" s="1"/>
      <c r="J61" s="1"/>
      <c r="K61" s="236"/>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row>
    <row r="62" spans="2:41" outlineLevel="1">
      <c r="B62" s="235"/>
      <c r="C62" s="238">
        <v>52</v>
      </c>
      <c r="D62" s="242" t="str">
        <f>IF('Expense Allocation Rate Calc'!BU$6="Description"," ",'Expense Allocation Rate Calc'!BU$6)</f>
        <v xml:space="preserve"> </v>
      </c>
      <c r="E62" s="237" t="str">
        <f>IF(ISBLANK('Expense Allocation Rate Calc'!BU$15)," ",'Expense Allocation Rate Calc'!BU$15)</f>
        <v xml:space="preserve"> </v>
      </c>
      <c r="F62" s="243">
        <f>'Expense Allocation Rate Calc'!BU33</f>
        <v>0</v>
      </c>
      <c r="G62" s="243">
        <f>'Expense Allocation Rate Calc'!BU34</f>
        <v>0</v>
      </c>
      <c r="H62" s="243">
        <f>'Expense Allocation Rate Calc'!BU35</f>
        <v>0</v>
      </c>
      <c r="I62" s="1"/>
      <c r="J62" s="1"/>
      <c r="K62" s="236"/>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row>
    <row r="63" spans="2:41" outlineLevel="1">
      <c r="B63" s="235"/>
      <c r="C63" s="238">
        <v>53</v>
      </c>
      <c r="D63" s="242" t="str">
        <f>IF('Expense Allocation Rate Calc'!BV$6="Description"," ",'Expense Allocation Rate Calc'!BV$6)</f>
        <v xml:space="preserve"> </v>
      </c>
      <c r="E63" s="237" t="str">
        <f>IF(ISBLANK('Expense Allocation Rate Calc'!BV$15)," ",'Expense Allocation Rate Calc'!BV$15)</f>
        <v xml:space="preserve"> </v>
      </c>
      <c r="F63" s="243">
        <f>'Expense Allocation Rate Calc'!BV33</f>
        <v>0</v>
      </c>
      <c r="G63" s="243">
        <f>'Expense Allocation Rate Calc'!BV34</f>
        <v>0</v>
      </c>
      <c r="H63" s="243">
        <f>'Expense Allocation Rate Calc'!BV35</f>
        <v>0</v>
      </c>
      <c r="I63" s="1"/>
      <c r="J63" s="1"/>
      <c r="K63" s="236"/>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row>
    <row r="64" spans="2:41" outlineLevel="1">
      <c r="B64" s="235"/>
      <c r="C64" s="238">
        <v>54</v>
      </c>
      <c r="D64" s="242" t="str">
        <f>IF('Expense Allocation Rate Calc'!BW$6="Description"," ",'Expense Allocation Rate Calc'!BW$6)</f>
        <v xml:space="preserve"> </v>
      </c>
      <c r="E64" s="237" t="str">
        <f>IF(ISBLANK('Expense Allocation Rate Calc'!BW$15)," ",'Expense Allocation Rate Calc'!BW$15)</f>
        <v xml:space="preserve"> </v>
      </c>
      <c r="F64" s="243">
        <f>'Expense Allocation Rate Calc'!BW33</f>
        <v>0</v>
      </c>
      <c r="G64" s="243">
        <f>'Expense Allocation Rate Calc'!BW34</f>
        <v>0</v>
      </c>
      <c r="H64" s="243">
        <f>'Expense Allocation Rate Calc'!BW35</f>
        <v>0</v>
      </c>
      <c r="I64" s="1"/>
      <c r="J64" s="1"/>
      <c r="K64" s="236"/>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row>
    <row r="65" spans="2:41" outlineLevel="1">
      <c r="B65" s="235"/>
      <c r="C65" s="238">
        <v>55</v>
      </c>
      <c r="D65" s="242" t="str">
        <f>IF('Expense Allocation Rate Calc'!BX$6="Description"," ",'Expense Allocation Rate Calc'!BX$6)</f>
        <v xml:space="preserve"> </v>
      </c>
      <c r="E65" s="237" t="str">
        <f>IF(ISBLANK('Expense Allocation Rate Calc'!BX$15)," ",'Expense Allocation Rate Calc'!BX$15)</f>
        <v xml:space="preserve"> </v>
      </c>
      <c r="F65" s="243">
        <f>'Expense Allocation Rate Calc'!BX33</f>
        <v>0</v>
      </c>
      <c r="G65" s="243">
        <f>'Expense Allocation Rate Calc'!BX34</f>
        <v>0</v>
      </c>
      <c r="H65" s="243">
        <f>'Expense Allocation Rate Calc'!BX35</f>
        <v>0</v>
      </c>
      <c r="I65" s="1"/>
      <c r="J65" s="1"/>
      <c r="K65" s="236"/>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row>
    <row r="66" spans="2:41" outlineLevel="1">
      <c r="B66" s="235"/>
      <c r="C66" s="238">
        <v>56</v>
      </c>
      <c r="D66" s="242" t="str">
        <f>IF('Expense Allocation Rate Calc'!BY$6="Description"," ",'Expense Allocation Rate Calc'!BY$6)</f>
        <v xml:space="preserve"> </v>
      </c>
      <c r="E66" s="237" t="str">
        <f>IF(ISBLANK('Expense Allocation Rate Calc'!BY$15)," ",'Expense Allocation Rate Calc'!BY$15)</f>
        <v xml:space="preserve"> </v>
      </c>
      <c r="F66" s="243">
        <f>'Expense Allocation Rate Calc'!BX34</f>
        <v>0</v>
      </c>
      <c r="G66" s="243">
        <f>'Expense Allocation Rate Calc'!BX35</f>
        <v>0</v>
      </c>
      <c r="H66" s="243">
        <f>'Expense Allocation Rate Calc'!BY35</f>
        <v>0</v>
      </c>
      <c r="I66" s="1"/>
      <c r="J66" s="1"/>
      <c r="K66" s="236"/>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row>
    <row r="67" spans="2:41" outlineLevel="1">
      <c r="B67" s="235"/>
      <c r="C67" s="238">
        <v>57</v>
      </c>
      <c r="D67" s="242" t="str">
        <f>IF('Expense Allocation Rate Calc'!BZ$6="Description"," ",'Expense Allocation Rate Calc'!BZ$6)</f>
        <v xml:space="preserve"> </v>
      </c>
      <c r="E67" s="237" t="str">
        <f>IF(ISBLANK('Expense Allocation Rate Calc'!BZ$15)," ",'Expense Allocation Rate Calc'!BZ$15)</f>
        <v xml:space="preserve"> </v>
      </c>
      <c r="F67" s="243">
        <f>'Expense Allocation Rate Calc'!BZ33</f>
        <v>0</v>
      </c>
      <c r="G67" s="243">
        <f>'Expense Allocation Rate Calc'!BZ34</f>
        <v>0</v>
      </c>
      <c r="H67" s="243">
        <f>'Expense Allocation Rate Calc'!BZ35</f>
        <v>0</v>
      </c>
      <c r="I67" s="1"/>
      <c r="J67" s="1"/>
      <c r="K67" s="236"/>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row>
    <row r="68" spans="2:41" outlineLevel="1">
      <c r="B68" s="235"/>
      <c r="C68" s="238">
        <v>58</v>
      </c>
      <c r="D68" s="242" t="str">
        <f>IF('Expense Allocation Rate Calc'!CA$6="Description"," ",'Expense Allocation Rate Calc'!CA$6)</f>
        <v xml:space="preserve"> </v>
      </c>
      <c r="E68" s="237" t="str">
        <f>IF(ISBLANK('Expense Allocation Rate Calc'!CA$15)," ",'Expense Allocation Rate Calc'!CA$15)</f>
        <v xml:space="preserve"> </v>
      </c>
      <c r="F68" s="243">
        <f>'Expense Allocation Rate Calc'!CA33</f>
        <v>0</v>
      </c>
      <c r="G68" s="243">
        <f>'Expense Allocation Rate Calc'!CA34</f>
        <v>0</v>
      </c>
      <c r="H68" s="243">
        <f>'Expense Allocation Rate Calc'!CA35</f>
        <v>0</v>
      </c>
      <c r="I68" s="1"/>
      <c r="J68" s="1"/>
      <c r="K68" s="236"/>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row>
    <row r="69" spans="2:41" outlineLevel="1">
      <c r="B69" s="235"/>
      <c r="C69" s="238">
        <v>59</v>
      </c>
      <c r="D69" s="242" t="str">
        <f>IF('Expense Allocation Rate Calc'!CB$6="Description"," ",'Expense Allocation Rate Calc'!CB$6)</f>
        <v xml:space="preserve"> </v>
      </c>
      <c r="E69" s="237" t="str">
        <f>IF(ISBLANK('Expense Allocation Rate Calc'!CB$15)," ",'Expense Allocation Rate Calc'!CB$15)</f>
        <v xml:space="preserve"> </v>
      </c>
      <c r="F69" s="243">
        <f>'Expense Allocation Rate Calc'!CB33</f>
        <v>0</v>
      </c>
      <c r="G69" s="243">
        <f>'Expense Allocation Rate Calc'!CB34</f>
        <v>0</v>
      </c>
      <c r="H69" s="243">
        <f>'Expense Allocation Rate Calc'!CB35</f>
        <v>0</v>
      </c>
      <c r="I69" s="1"/>
      <c r="J69" s="1"/>
      <c r="K69" s="236"/>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row>
    <row r="70" spans="2:41" outlineLevel="1">
      <c r="B70" s="235"/>
      <c r="C70" s="238">
        <v>60</v>
      </c>
      <c r="D70" s="242" t="str">
        <f>IF('Expense Allocation Rate Calc'!CC$6="Description"," ",'Expense Allocation Rate Calc'!CC$6)</f>
        <v xml:space="preserve"> </v>
      </c>
      <c r="E70" s="237" t="str">
        <f>IF(ISBLANK('Expense Allocation Rate Calc'!CC$15)," ",'Expense Allocation Rate Calc'!CC$15)</f>
        <v xml:space="preserve"> </v>
      </c>
      <c r="F70" s="243">
        <f>'Expense Allocation Rate Calc'!CC33</f>
        <v>0</v>
      </c>
      <c r="G70" s="243">
        <f>'Expense Allocation Rate Calc'!CC34</f>
        <v>0</v>
      </c>
      <c r="H70" s="243">
        <f>'Expense Allocation Rate Calc'!CC35</f>
        <v>0</v>
      </c>
      <c r="I70" s="1"/>
      <c r="J70" s="1"/>
      <c r="K70" s="236"/>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row>
    <row r="71" spans="2:41" outlineLevel="1">
      <c r="B71" s="235"/>
      <c r="C71" s="238">
        <v>61</v>
      </c>
      <c r="D71" s="242" t="str">
        <f>IF('Expense Allocation Rate Calc'!CD$6="Description"," ",'Expense Allocation Rate Calc'!CD$6)</f>
        <v xml:space="preserve"> </v>
      </c>
      <c r="E71" s="237" t="str">
        <f>IF(ISBLANK('Expense Allocation Rate Calc'!CD$15)," ",'Expense Allocation Rate Calc'!CD$15)</f>
        <v xml:space="preserve"> </v>
      </c>
      <c r="F71" s="243">
        <f>'Expense Allocation Rate Calc'!CD33</f>
        <v>0</v>
      </c>
      <c r="G71" s="243">
        <f>'Expense Allocation Rate Calc'!CD34</f>
        <v>0</v>
      </c>
      <c r="H71" s="243">
        <f>'Expense Allocation Rate Calc'!CD35</f>
        <v>0</v>
      </c>
      <c r="I71" s="1"/>
      <c r="J71" s="1"/>
      <c r="K71" s="236"/>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row>
    <row r="72" spans="2:41" outlineLevel="1">
      <c r="B72" s="235"/>
      <c r="C72" s="238">
        <v>62</v>
      </c>
      <c r="D72" s="242" t="str">
        <f>IF('Expense Allocation Rate Calc'!CE$6="Description"," ",'Expense Allocation Rate Calc'!CE$6)</f>
        <v xml:space="preserve"> </v>
      </c>
      <c r="E72" s="237" t="str">
        <f>IF(ISBLANK('Expense Allocation Rate Calc'!CE$15)," ",'Expense Allocation Rate Calc'!CE$15)</f>
        <v xml:space="preserve"> </v>
      </c>
      <c r="F72" s="243">
        <f>'Expense Allocation Rate Calc'!CE33</f>
        <v>0</v>
      </c>
      <c r="G72" s="243">
        <f>'Expense Allocation Rate Calc'!CE34</f>
        <v>0</v>
      </c>
      <c r="H72" s="243">
        <f>'Expense Allocation Rate Calc'!CE35</f>
        <v>0</v>
      </c>
      <c r="I72" s="1"/>
      <c r="J72" s="1"/>
      <c r="K72" s="236"/>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row>
    <row r="73" spans="2:41" outlineLevel="1">
      <c r="B73" s="235"/>
      <c r="C73" s="238">
        <v>63</v>
      </c>
      <c r="D73" s="242" t="str">
        <f>IF('Expense Allocation Rate Calc'!CF$6="Description"," ",'Expense Allocation Rate Calc'!CF$6)</f>
        <v xml:space="preserve"> </v>
      </c>
      <c r="E73" s="237" t="str">
        <f>IF(ISBLANK('Expense Allocation Rate Calc'!CF$15)," ",'Expense Allocation Rate Calc'!CF$15)</f>
        <v xml:space="preserve"> </v>
      </c>
      <c r="F73" s="243">
        <f>'Expense Allocation Rate Calc'!CF33</f>
        <v>0</v>
      </c>
      <c r="G73" s="243">
        <f>'Expense Allocation Rate Calc'!CF34</f>
        <v>0</v>
      </c>
      <c r="H73" s="243">
        <f>'Expense Allocation Rate Calc'!CF35</f>
        <v>0</v>
      </c>
      <c r="I73" s="1"/>
      <c r="J73" s="1"/>
      <c r="K73" s="236"/>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row>
    <row r="74" spans="2:41" outlineLevel="1">
      <c r="B74" s="235"/>
      <c r="C74" s="238">
        <v>64</v>
      </c>
      <c r="D74" s="242" t="str">
        <f>IF('Expense Allocation Rate Calc'!CG$6="Description"," ",'Expense Allocation Rate Calc'!CG$6)</f>
        <v xml:space="preserve"> </v>
      </c>
      <c r="E74" s="237" t="str">
        <f>IF(ISBLANK('Expense Allocation Rate Calc'!CG$15)," ",'Expense Allocation Rate Calc'!CG$15)</f>
        <v xml:space="preserve"> </v>
      </c>
      <c r="F74" s="243">
        <f>'Expense Allocation Rate Calc'!CG33</f>
        <v>0</v>
      </c>
      <c r="G74" s="243">
        <f>'Expense Allocation Rate Calc'!CG34</f>
        <v>0</v>
      </c>
      <c r="H74" s="243">
        <f>'Expense Allocation Rate Calc'!CG35</f>
        <v>0</v>
      </c>
      <c r="I74" s="1"/>
      <c r="J74" s="1"/>
      <c r="K74" s="236"/>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row>
    <row r="75" spans="2:41" outlineLevel="1">
      <c r="B75" s="235"/>
      <c r="C75" s="238">
        <v>65</v>
      </c>
      <c r="D75" s="242" t="str">
        <f>IF('Expense Allocation Rate Calc'!CH$6="Description"," ",'Expense Allocation Rate Calc'!CH$6)</f>
        <v xml:space="preserve"> </v>
      </c>
      <c r="E75" s="237" t="str">
        <f>IF(ISBLANK('Expense Allocation Rate Calc'!CH$15)," ",'Expense Allocation Rate Calc'!CH$15)</f>
        <v xml:space="preserve"> </v>
      </c>
      <c r="F75" s="243">
        <f>'Expense Allocation Rate Calc'!CH33</f>
        <v>0</v>
      </c>
      <c r="G75" s="243">
        <f>'Expense Allocation Rate Calc'!CH34</f>
        <v>0</v>
      </c>
      <c r="H75" s="243">
        <f>'Expense Allocation Rate Calc'!CH35</f>
        <v>0</v>
      </c>
      <c r="I75" s="1"/>
      <c r="J75" s="1"/>
      <c r="K75" s="236"/>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row>
    <row r="76" spans="2:41" outlineLevel="1">
      <c r="B76" s="235"/>
      <c r="C76" s="238">
        <v>66</v>
      </c>
      <c r="D76" s="242" t="str">
        <f>IF('Expense Allocation Rate Calc'!CI$6="Description"," ",'Expense Allocation Rate Calc'!CI$6)</f>
        <v xml:space="preserve"> </v>
      </c>
      <c r="E76" s="237" t="str">
        <f>IF(ISBLANK('Expense Allocation Rate Calc'!CI$15)," ",'Expense Allocation Rate Calc'!CI$15)</f>
        <v xml:space="preserve"> </v>
      </c>
      <c r="F76" s="243">
        <f>'Expense Allocation Rate Calc'!CI33</f>
        <v>0</v>
      </c>
      <c r="G76" s="243">
        <f>'Expense Allocation Rate Calc'!CI34</f>
        <v>0</v>
      </c>
      <c r="H76" s="243">
        <f>'Expense Allocation Rate Calc'!CI35</f>
        <v>0</v>
      </c>
      <c r="I76" s="1"/>
      <c r="J76" s="1"/>
      <c r="K76" s="236"/>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row>
    <row r="77" spans="2:41" outlineLevel="1">
      <c r="B77" s="235"/>
      <c r="C77" s="238">
        <v>67</v>
      </c>
      <c r="D77" s="242" t="str">
        <f>IF('Expense Allocation Rate Calc'!CJ$6="Description"," ",'Expense Allocation Rate Calc'!CJ$6)</f>
        <v xml:space="preserve"> </v>
      </c>
      <c r="E77" s="237" t="str">
        <f>IF(ISBLANK('Expense Allocation Rate Calc'!CJ$15)," ",'Expense Allocation Rate Calc'!CJ$15)</f>
        <v xml:space="preserve"> </v>
      </c>
      <c r="F77" s="243">
        <f>'Expense Allocation Rate Calc'!CJ33</f>
        <v>0</v>
      </c>
      <c r="G77" s="243">
        <f>'Expense Allocation Rate Calc'!CJ34</f>
        <v>0</v>
      </c>
      <c r="H77" s="243">
        <f>'Expense Allocation Rate Calc'!CJ35</f>
        <v>0</v>
      </c>
      <c r="I77" s="1"/>
      <c r="J77" s="1"/>
      <c r="K77" s="236"/>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row>
    <row r="78" spans="2:41" outlineLevel="1">
      <c r="B78" s="235"/>
      <c r="C78" s="238">
        <v>68</v>
      </c>
      <c r="D78" s="242" t="str">
        <f>IF('Expense Allocation Rate Calc'!CK$6="Description"," ",'Expense Allocation Rate Calc'!CK$6)</f>
        <v xml:space="preserve"> </v>
      </c>
      <c r="E78" s="237" t="str">
        <f>IF(ISBLANK('Expense Allocation Rate Calc'!CK$15)," ",'Expense Allocation Rate Calc'!CK$15)</f>
        <v xml:space="preserve"> </v>
      </c>
      <c r="F78" s="243">
        <f>'Expense Allocation Rate Calc'!CK33</f>
        <v>0</v>
      </c>
      <c r="G78" s="243">
        <f>'Expense Allocation Rate Calc'!CK34</f>
        <v>0</v>
      </c>
      <c r="H78" s="243">
        <f>'Expense Allocation Rate Calc'!CK35</f>
        <v>0</v>
      </c>
      <c r="I78" s="1"/>
      <c r="J78" s="1"/>
      <c r="K78" s="236"/>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row>
    <row r="79" spans="2:41" outlineLevel="1">
      <c r="B79" s="235"/>
      <c r="C79" s="238">
        <v>69</v>
      </c>
      <c r="D79" s="242" t="str">
        <f>IF('Expense Allocation Rate Calc'!CL$6="Description"," ",'Expense Allocation Rate Calc'!CL$6)</f>
        <v xml:space="preserve"> </v>
      </c>
      <c r="E79" s="237" t="str">
        <f>IF(ISBLANK('Expense Allocation Rate Calc'!CL$15)," ",'Expense Allocation Rate Calc'!CL$15)</f>
        <v xml:space="preserve"> </v>
      </c>
      <c r="F79" s="243">
        <f>'Expense Allocation Rate Calc'!CL33</f>
        <v>0</v>
      </c>
      <c r="G79" s="243">
        <f>'Expense Allocation Rate Calc'!CL34</f>
        <v>0</v>
      </c>
      <c r="H79" s="243">
        <f>'Expense Allocation Rate Calc'!CL35</f>
        <v>0</v>
      </c>
      <c r="I79" s="1"/>
      <c r="J79" s="1"/>
      <c r="K79" s="236"/>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row>
    <row r="80" spans="2:41" outlineLevel="1">
      <c r="B80" s="235"/>
      <c r="C80" s="238">
        <v>70</v>
      </c>
      <c r="D80" s="242" t="str">
        <f>IF('Expense Allocation Rate Calc'!CM$6="Description"," ",'Expense Allocation Rate Calc'!CM$6)</f>
        <v xml:space="preserve"> </v>
      </c>
      <c r="E80" s="237" t="str">
        <f>IF(ISBLANK('Expense Allocation Rate Calc'!CM$15)," ",'Expense Allocation Rate Calc'!CM$15)</f>
        <v xml:space="preserve"> </v>
      </c>
      <c r="F80" s="243">
        <f>'Expense Allocation Rate Calc'!CM33</f>
        <v>0</v>
      </c>
      <c r="G80" s="243">
        <f>'Expense Allocation Rate Calc'!CM34</f>
        <v>0</v>
      </c>
      <c r="H80" s="243">
        <f>'Expense Allocation Rate Calc'!CM35</f>
        <v>0</v>
      </c>
      <c r="I80" s="1"/>
      <c r="J80" s="1"/>
      <c r="K80" s="236"/>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c r="AN80" s="187"/>
      <c r="AO80" s="187"/>
    </row>
    <row r="81" spans="2:41">
      <c r="B81" s="235"/>
      <c r="C81" s="1"/>
      <c r="D81" s="1"/>
      <c r="E81" s="1"/>
      <c r="F81" s="1"/>
      <c r="G81" s="1"/>
      <c r="H81" s="1"/>
      <c r="I81" s="1"/>
      <c r="J81" s="1"/>
      <c r="K81" s="236"/>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row>
    <row r="82" spans="2:41">
      <c r="B82" s="235"/>
      <c r="C82" s="1"/>
      <c r="D82" s="1"/>
      <c r="E82" s="1"/>
      <c r="F82" s="1"/>
      <c r="G82" s="1"/>
      <c r="H82" s="1"/>
      <c r="I82" s="1"/>
      <c r="J82" s="1"/>
      <c r="K82" s="236"/>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row>
    <row r="83" spans="2:41" ht="15.75" thickBot="1">
      <c r="B83" s="244"/>
      <c r="C83" s="245"/>
      <c r="D83" s="245"/>
      <c r="E83" s="245"/>
      <c r="F83" s="245"/>
      <c r="G83" s="245"/>
      <c r="H83" s="245"/>
      <c r="I83" s="245"/>
      <c r="J83" s="245"/>
      <c r="K83" s="246"/>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c r="AO83" s="187"/>
    </row>
    <row r="84" spans="2:41">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row>
    <row r="85" spans="2:41">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row>
    <row r="86" spans="2:41">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row>
    <row r="87" spans="2:41">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row>
    <row r="88" spans="2:41">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row>
    <row r="89" spans="2:41">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row>
    <row r="90" spans="2:41">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c r="AN90" s="187"/>
      <c r="AO90" s="187"/>
    </row>
    <row r="91" spans="2:41">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row>
    <row r="92" spans="2:41">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c r="AN92" s="187"/>
      <c r="AO92" s="187"/>
    </row>
    <row r="93" spans="2:41">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187"/>
    </row>
    <row r="94" spans="2:41">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row>
    <row r="95" spans="2:41">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row>
    <row r="96" spans="2:41">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row>
    <row r="97" spans="2:4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c r="AN97" s="187"/>
      <c r="AO97" s="187"/>
    </row>
    <row r="98" spans="2:4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row>
    <row r="99" spans="2:41">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c r="AN99" s="187"/>
      <c r="AO99" s="187"/>
    </row>
    <row r="100" spans="2:41">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c r="AL100" s="187"/>
      <c r="AM100" s="187"/>
      <c r="AN100" s="187"/>
      <c r="AO100" s="187"/>
    </row>
    <row r="101" spans="2:4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7"/>
    </row>
    <row r="102" spans="2:4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row>
    <row r="103" spans="2:4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7"/>
    </row>
    <row r="104" spans="2:4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row>
    <row r="105" spans="2:4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c r="AO105" s="187"/>
    </row>
    <row r="106" spans="2:4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c r="AO106" s="187"/>
    </row>
    <row r="107" spans="2:4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row>
    <row r="108" spans="2:4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row>
    <row r="109" spans="2:4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row>
    <row r="110" spans="2:4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row>
    <row r="111" spans="2:4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row>
    <row r="112" spans="2:4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row>
    <row r="113" spans="2:4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row>
    <row r="114" spans="2:41">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row>
    <row r="115" spans="2:41">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row>
    <row r="116" spans="2:41">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c r="AO116" s="187"/>
    </row>
    <row r="117" spans="2:41">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c r="AO117" s="187"/>
    </row>
    <row r="118" spans="2:41">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87"/>
    </row>
    <row r="119" spans="2:41">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row>
    <row r="120" spans="2:41">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row>
    <row r="121" spans="2:41">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row>
    <row r="122" spans="2:41">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c r="AN122" s="187"/>
      <c r="AO122" s="187"/>
    </row>
    <row r="123" spans="2:41">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c r="AO123" s="187"/>
    </row>
    <row r="124" spans="2:41">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187"/>
      <c r="AN124" s="187"/>
      <c r="AO124" s="187"/>
    </row>
    <row r="125" spans="2:41">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row>
    <row r="126" spans="2:41">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c r="AO126" s="187"/>
    </row>
    <row r="127" spans="2:41">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row>
    <row r="128" spans="2:41">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row>
    <row r="129" spans="2:41">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c r="AO129" s="187"/>
    </row>
    <row r="130" spans="2:41">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row>
    <row r="131" spans="2:41">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c r="AO131" s="187"/>
    </row>
    <row r="132" spans="2:41">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c r="AJ132" s="187"/>
      <c r="AK132" s="187"/>
      <c r="AL132" s="187"/>
      <c r="AM132" s="187"/>
      <c r="AN132" s="187"/>
      <c r="AO132" s="187"/>
    </row>
    <row r="133" spans="2:41">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c r="AG133" s="187"/>
      <c r="AH133" s="187"/>
      <c r="AI133" s="187"/>
      <c r="AJ133" s="187"/>
      <c r="AK133" s="187"/>
      <c r="AL133" s="187"/>
      <c r="AM133" s="187"/>
      <c r="AN133" s="187"/>
      <c r="AO133" s="187"/>
    </row>
    <row r="134" spans="2:41">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c r="AO134" s="187"/>
    </row>
    <row r="135" spans="2:41">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row>
    <row r="136" spans="2:41">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row>
    <row r="137" spans="2:41">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row>
    <row r="138" spans="2:41">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c r="AO138" s="187"/>
    </row>
    <row r="139" spans="2:41">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row>
    <row r="140" spans="2:41">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row>
    <row r="141" spans="2:41">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c r="AG141" s="187"/>
      <c r="AH141" s="187"/>
      <c r="AI141" s="187"/>
      <c r="AJ141" s="187"/>
      <c r="AK141" s="187"/>
      <c r="AL141" s="187"/>
      <c r="AM141" s="187"/>
      <c r="AN141" s="187"/>
      <c r="AO141" s="187"/>
    </row>
    <row r="142" spans="2:41">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c r="AO142" s="187"/>
    </row>
    <row r="143" spans="2:41">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c r="AO143" s="187"/>
    </row>
    <row r="144" spans="2:41">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7"/>
      <c r="AN144" s="187"/>
      <c r="AO144" s="187"/>
    </row>
    <row r="145" spans="2:41">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c r="AO145" s="187"/>
    </row>
    <row r="146" spans="2:41">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c r="AO146" s="187"/>
    </row>
    <row r="147" spans="2:41">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row>
    <row r="148" spans="2:41">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c r="AO148" s="187"/>
    </row>
    <row r="149" spans="2:41">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c r="AO149" s="187"/>
    </row>
    <row r="150" spans="2:41">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c r="AG150" s="187"/>
      <c r="AH150" s="187"/>
      <c r="AI150" s="187"/>
      <c r="AJ150" s="187"/>
      <c r="AK150" s="187"/>
      <c r="AL150" s="187"/>
      <c r="AM150" s="187"/>
      <c r="AN150" s="187"/>
      <c r="AO150" s="187"/>
    </row>
    <row r="151" spans="2:41">
      <c r="B151" s="18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c r="AG151" s="187"/>
      <c r="AH151" s="187"/>
      <c r="AI151" s="187"/>
      <c r="AJ151" s="187"/>
      <c r="AK151" s="187"/>
      <c r="AL151" s="187"/>
      <c r="AM151" s="187"/>
      <c r="AN151" s="187"/>
      <c r="AO151" s="187"/>
    </row>
    <row r="152" spans="2:41">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87"/>
      <c r="AL152" s="187"/>
      <c r="AM152" s="187"/>
      <c r="AN152" s="187"/>
      <c r="AO152" s="187"/>
    </row>
    <row r="153" spans="2:41">
      <c r="B153" s="18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c r="AG153" s="187"/>
      <c r="AH153" s="187"/>
      <c r="AI153" s="187"/>
      <c r="AJ153" s="187"/>
      <c r="AK153" s="187"/>
      <c r="AL153" s="187"/>
      <c r="AM153" s="187"/>
      <c r="AN153" s="187"/>
      <c r="AO153" s="187"/>
    </row>
    <row r="154" spans="2:41">
      <c r="B154" s="18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row>
    <row r="155" spans="2:41">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c r="AG155" s="187"/>
      <c r="AH155" s="187"/>
      <c r="AI155" s="187"/>
      <c r="AJ155" s="187"/>
      <c r="AK155" s="187"/>
      <c r="AL155" s="187"/>
      <c r="AM155" s="187"/>
      <c r="AN155" s="187"/>
      <c r="AO155" s="187"/>
    </row>
    <row r="156" spans="2:41">
      <c r="B156" s="187"/>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row>
    <row r="157" spans="2:41">
      <c r="B157" s="187"/>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c r="AG157" s="187"/>
      <c r="AH157" s="187"/>
      <c r="AI157" s="187"/>
      <c r="AJ157" s="187"/>
      <c r="AK157" s="187"/>
      <c r="AL157" s="187"/>
      <c r="AM157" s="187"/>
      <c r="AN157" s="187"/>
      <c r="AO157" s="187"/>
    </row>
  </sheetData>
  <sheetProtection algorithmName="SHA-512" hashValue="0M9GWRycIfnJIHg1iU/nCws+VmTi98Fk7n11mdO1fKGZZlgnbY22LTMnsfaaJNnw9nq6CpREfAwf5xG6B1sLKA==" saltValue="6o32b+QowC4f2USZzpU0MA==" spinCount="100000" sheet="1" objects="1" scenarios="1" formatRows="0"/>
  <mergeCells count="5">
    <mergeCell ref="B1:K1"/>
    <mergeCell ref="D3:I3"/>
    <mergeCell ref="D4:I4"/>
    <mergeCell ref="D6:I6"/>
    <mergeCell ref="M10:Q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D5C85-96F9-41A0-8002-D3E56B73C487}">
  <dimension ref="A1"/>
  <sheetViews>
    <sheetView workbookViewId="0">
      <selection activeCell="X31" sqref="X31"/>
    </sheetView>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A862-0DFF-4E66-AFBC-CEAA68711255}">
  <dimension ref="C2:E13"/>
  <sheetViews>
    <sheetView workbookViewId="0">
      <selection activeCell="E7" sqref="E7"/>
    </sheetView>
  </sheetViews>
  <sheetFormatPr defaultRowHeight="15"/>
  <sheetData>
    <row r="2" spans="3:5">
      <c r="C2" t="s">
        <v>27</v>
      </c>
      <c r="D2">
        <v>1</v>
      </c>
      <c r="E2">
        <v>2026</v>
      </c>
    </row>
    <row r="3" spans="3:5">
      <c r="C3" t="s">
        <v>28</v>
      </c>
      <c r="D3">
        <v>2</v>
      </c>
      <c r="E3">
        <v>2027</v>
      </c>
    </row>
    <row r="4" spans="3:5">
      <c r="D4">
        <v>3</v>
      </c>
      <c r="E4">
        <v>2028</v>
      </c>
    </row>
    <row r="5" spans="3:5">
      <c r="D5">
        <v>4</v>
      </c>
      <c r="E5">
        <v>2029</v>
      </c>
    </row>
    <row r="6" spans="3:5">
      <c r="D6">
        <v>5</v>
      </c>
      <c r="E6">
        <v>2030</v>
      </c>
    </row>
    <row r="7" spans="3:5">
      <c r="D7">
        <v>6</v>
      </c>
    </row>
    <row r="8" spans="3:5">
      <c r="D8">
        <v>7</v>
      </c>
    </row>
    <row r="9" spans="3:5">
      <c r="D9">
        <v>8</v>
      </c>
    </row>
    <row r="10" spans="3:5">
      <c r="D10">
        <v>9</v>
      </c>
    </row>
    <row r="11" spans="3:5">
      <c r="D11">
        <v>10</v>
      </c>
    </row>
    <row r="12" spans="3:5">
      <c r="D12">
        <v>11</v>
      </c>
    </row>
    <row r="13" spans="3:5">
      <c r="D13">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C200-3E54-4485-AE9A-F8DA51CCBF46}">
  <dimension ref="B1:T65"/>
  <sheetViews>
    <sheetView workbookViewId="0">
      <selection activeCell="E12" sqref="E12:I12"/>
    </sheetView>
  </sheetViews>
  <sheetFormatPr defaultRowHeight="15"/>
  <cols>
    <col min="1" max="1" width="2.7109375" customWidth="1"/>
    <col min="20" max="20" width="4.85546875" customWidth="1"/>
  </cols>
  <sheetData>
    <row r="1" spans="2:20" ht="15.75" thickBot="1"/>
    <row r="2" spans="2:20" ht="26.25">
      <c r="B2" s="328" t="s">
        <v>0</v>
      </c>
      <c r="C2" s="329"/>
      <c r="D2" s="329"/>
      <c r="E2" s="329"/>
      <c r="F2" s="329"/>
      <c r="G2" s="329"/>
      <c r="H2" s="329"/>
      <c r="I2" s="329"/>
      <c r="J2" s="329"/>
      <c r="K2" s="329"/>
      <c r="L2" s="329"/>
      <c r="M2" s="329"/>
      <c r="N2" s="329"/>
      <c r="O2" s="329"/>
      <c r="P2" s="329"/>
      <c r="Q2" s="329"/>
      <c r="R2" s="329"/>
      <c r="S2" s="329"/>
      <c r="T2" s="330"/>
    </row>
    <row r="3" spans="2:20" ht="17.25">
      <c r="B3" s="5"/>
      <c r="C3" s="4"/>
      <c r="D3" s="4"/>
      <c r="E3" s="4"/>
      <c r="F3" s="4"/>
      <c r="G3" s="4"/>
      <c r="H3" s="4"/>
      <c r="I3" s="4"/>
      <c r="J3" s="4"/>
      <c r="K3" s="4"/>
      <c r="L3" s="4"/>
      <c r="M3" s="4"/>
      <c r="N3" s="4"/>
      <c r="O3" s="4"/>
      <c r="P3" s="4"/>
      <c r="Q3" s="4"/>
      <c r="R3" s="4"/>
      <c r="S3" s="4"/>
      <c r="T3" s="6"/>
    </row>
    <row r="4" spans="2:20" ht="18.75">
      <c r="B4" s="9" t="s">
        <v>1</v>
      </c>
      <c r="C4" s="4"/>
      <c r="D4" s="4"/>
      <c r="E4" s="4"/>
      <c r="F4" s="4"/>
      <c r="G4" s="4"/>
      <c r="H4" s="4"/>
      <c r="I4" s="4"/>
      <c r="J4" s="353">
        <f>'SC_RO Info Sheet'!J4</f>
        <v>0</v>
      </c>
      <c r="K4" s="354"/>
      <c r="L4" s="354"/>
      <c r="M4" s="354"/>
      <c r="N4" s="354"/>
      <c r="O4" s="354"/>
      <c r="P4" s="355"/>
      <c r="Q4" s="4"/>
      <c r="R4" s="4"/>
      <c r="S4" s="4"/>
      <c r="T4" s="6"/>
    </row>
    <row r="5" spans="2:20" ht="18.75">
      <c r="B5" s="9" t="s">
        <v>2</v>
      </c>
      <c r="C5" s="4"/>
      <c r="D5" s="4"/>
      <c r="E5" s="4"/>
      <c r="F5" s="4"/>
      <c r="G5" s="4"/>
      <c r="H5" s="4"/>
      <c r="I5" s="4"/>
      <c r="J5" s="353">
        <f>'SC_RO Info Sheet'!J6</f>
        <v>0</v>
      </c>
      <c r="K5" s="354"/>
      <c r="L5" s="354"/>
      <c r="M5" s="354"/>
      <c r="N5" s="354"/>
      <c r="O5" s="354"/>
      <c r="P5" s="355"/>
      <c r="Q5" s="4"/>
      <c r="R5" s="4"/>
      <c r="S5" s="4"/>
      <c r="T5" s="6"/>
    </row>
    <row r="6" spans="2:20" ht="18.75">
      <c r="B6" s="9"/>
      <c r="C6" s="4"/>
      <c r="D6" s="4"/>
      <c r="E6" s="4"/>
      <c r="F6" s="4"/>
      <c r="G6" s="4"/>
      <c r="H6" s="4"/>
      <c r="I6" s="4"/>
      <c r="J6" s="10"/>
      <c r="K6" s="10"/>
      <c r="L6" s="10"/>
      <c r="M6" s="10"/>
      <c r="N6" s="10"/>
      <c r="O6" s="10"/>
      <c r="P6" s="10"/>
      <c r="Q6" s="4"/>
      <c r="R6" s="4"/>
      <c r="S6" s="4"/>
      <c r="T6" s="6"/>
    </row>
    <row r="7" spans="2:20" ht="5.25" customHeight="1">
      <c r="B7" s="15"/>
      <c r="C7" s="16"/>
      <c r="D7" s="16"/>
      <c r="E7" s="16"/>
      <c r="F7" s="16"/>
      <c r="G7" s="16"/>
      <c r="H7" s="16"/>
      <c r="I7" s="16"/>
      <c r="J7" s="16"/>
      <c r="K7" s="16"/>
      <c r="L7" s="16"/>
      <c r="M7" s="16"/>
      <c r="N7" s="16"/>
      <c r="O7" s="16"/>
      <c r="P7" s="16"/>
      <c r="Q7" s="16"/>
      <c r="R7" s="16"/>
      <c r="S7" s="16"/>
      <c r="T7" s="17"/>
    </row>
    <row r="8" spans="2:20" ht="28.5" customHeight="1">
      <c r="B8" s="322" t="s">
        <v>13</v>
      </c>
      <c r="C8" s="323"/>
      <c r="D8" s="323"/>
      <c r="E8" s="323"/>
      <c r="F8" s="323"/>
      <c r="G8" s="323"/>
      <c r="H8" s="323"/>
      <c r="I8" s="323"/>
      <c r="J8" s="323"/>
      <c r="K8" s="323"/>
      <c r="L8" s="323"/>
      <c r="M8" s="323"/>
      <c r="N8" s="323"/>
      <c r="O8" s="323"/>
      <c r="P8" s="323"/>
      <c r="Q8" s="323"/>
      <c r="R8" s="323"/>
      <c r="S8" s="323"/>
      <c r="T8" s="324"/>
    </row>
    <row r="9" spans="2:20" ht="4.5" customHeight="1">
      <c r="B9" s="5"/>
      <c r="C9" s="4"/>
      <c r="D9" s="4"/>
      <c r="E9" s="4"/>
      <c r="F9" s="4"/>
      <c r="G9" s="4"/>
      <c r="H9" s="4"/>
      <c r="I9" s="4"/>
      <c r="J9" s="4"/>
      <c r="K9" s="4"/>
      <c r="L9" s="4"/>
      <c r="M9" s="4"/>
      <c r="N9" s="4"/>
      <c r="O9" s="4"/>
      <c r="P9" s="4"/>
      <c r="Q9" s="4"/>
      <c r="R9" s="4"/>
      <c r="S9" s="4"/>
      <c r="T9" s="6"/>
    </row>
    <row r="10" spans="2:20" ht="17.25">
      <c r="B10" s="8" t="s">
        <v>9</v>
      </c>
      <c r="C10" s="4"/>
      <c r="D10" s="4"/>
      <c r="E10" s="4"/>
      <c r="F10" s="4"/>
      <c r="G10" s="4"/>
      <c r="H10" s="4"/>
      <c r="I10" s="4"/>
      <c r="J10" s="4"/>
      <c r="K10" s="4"/>
      <c r="L10" s="4"/>
      <c r="M10" s="4"/>
      <c r="N10" s="4"/>
      <c r="O10" s="4"/>
      <c r="P10" s="4"/>
      <c r="Q10" s="4"/>
      <c r="R10" s="4"/>
      <c r="S10" s="4"/>
      <c r="T10" s="6"/>
    </row>
    <row r="11" spans="2:20" ht="17.25">
      <c r="B11" s="8"/>
      <c r="C11" s="4"/>
      <c r="D11" s="4"/>
      <c r="E11" s="4"/>
      <c r="F11" s="4"/>
      <c r="G11" s="4"/>
      <c r="H11" s="4"/>
      <c r="I11" s="4"/>
      <c r="J11" s="4"/>
      <c r="K11" s="4"/>
      <c r="L11" s="4"/>
      <c r="M11" s="4"/>
      <c r="N11" s="4"/>
      <c r="O11" s="4"/>
      <c r="P11" s="4"/>
      <c r="Q11" s="4"/>
      <c r="R11" s="4"/>
      <c r="S11" s="4"/>
      <c r="T11" s="6"/>
    </row>
    <row r="12" spans="2:20" ht="17.25">
      <c r="B12" s="8" t="s">
        <v>10</v>
      </c>
      <c r="C12" s="4"/>
      <c r="D12" s="4"/>
      <c r="E12" s="331"/>
      <c r="F12" s="332"/>
      <c r="G12" s="332"/>
      <c r="H12" s="332"/>
      <c r="I12" s="333"/>
      <c r="J12" s="4"/>
      <c r="K12" s="4" t="s">
        <v>12</v>
      </c>
      <c r="L12" s="4"/>
      <c r="M12" s="331"/>
      <c r="N12" s="332"/>
      <c r="O12" s="332"/>
      <c r="P12" s="332"/>
      <c r="Q12" s="333"/>
      <c r="R12" s="4"/>
      <c r="S12" s="4"/>
      <c r="T12" s="6"/>
    </row>
    <row r="13" spans="2:20" ht="17.25">
      <c r="B13" s="8" t="s">
        <v>10</v>
      </c>
      <c r="C13" s="4"/>
      <c r="D13" s="4"/>
      <c r="E13" s="331"/>
      <c r="F13" s="332"/>
      <c r="G13" s="332"/>
      <c r="H13" s="332"/>
      <c r="I13" s="333"/>
      <c r="J13" s="4"/>
      <c r="K13" s="4" t="s">
        <v>12</v>
      </c>
      <c r="L13" s="4"/>
      <c r="M13" s="331"/>
      <c r="N13" s="332"/>
      <c r="O13" s="332"/>
      <c r="P13" s="332"/>
      <c r="Q13" s="333"/>
      <c r="R13" s="4"/>
      <c r="S13" s="4"/>
      <c r="T13" s="6"/>
    </row>
    <row r="14" spans="2:20" ht="17.25">
      <c r="B14" s="8" t="s">
        <v>10</v>
      </c>
      <c r="C14" s="4"/>
      <c r="D14" s="4"/>
      <c r="E14" s="331"/>
      <c r="F14" s="332"/>
      <c r="G14" s="332"/>
      <c r="H14" s="332"/>
      <c r="I14" s="333"/>
      <c r="J14" s="4"/>
      <c r="K14" s="4" t="s">
        <v>12</v>
      </c>
      <c r="L14" s="4"/>
      <c r="M14" s="331"/>
      <c r="N14" s="332"/>
      <c r="O14" s="332"/>
      <c r="P14" s="332"/>
      <c r="Q14" s="333"/>
      <c r="R14" s="4"/>
      <c r="S14" s="4"/>
      <c r="T14" s="6"/>
    </row>
    <row r="15" spans="2:20" ht="17.25">
      <c r="B15" s="8" t="s">
        <v>10</v>
      </c>
      <c r="C15" s="4"/>
      <c r="D15" s="4"/>
      <c r="E15" s="331"/>
      <c r="F15" s="332"/>
      <c r="G15" s="332"/>
      <c r="H15" s="332"/>
      <c r="I15" s="333"/>
      <c r="J15" s="4"/>
      <c r="K15" s="4" t="s">
        <v>12</v>
      </c>
      <c r="L15" s="4"/>
      <c r="M15" s="331"/>
      <c r="N15" s="332"/>
      <c r="O15" s="332"/>
      <c r="P15" s="332"/>
      <c r="Q15" s="333"/>
      <c r="R15" s="4"/>
      <c r="S15" s="4"/>
      <c r="T15" s="6"/>
    </row>
    <row r="16" spans="2:20" ht="17.25">
      <c r="B16" s="8" t="s">
        <v>10</v>
      </c>
      <c r="C16" s="4"/>
      <c r="D16" s="4"/>
      <c r="E16" s="331"/>
      <c r="F16" s="332"/>
      <c r="G16" s="332"/>
      <c r="H16" s="332"/>
      <c r="I16" s="333"/>
      <c r="J16" s="4"/>
      <c r="K16" s="4" t="s">
        <v>12</v>
      </c>
      <c r="L16" s="4"/>
      <c r="M16" s="331"/>
      <c r="N16" s="332"/>
      <c r="O16" s="332"/>
      <c r="P16" s="332"/>
      <c r="Q16" s="333"/>
      <c r="R16" s="4"/>
      <c r="S16" s="4"/>
      <c r="T16" s="6"/>
    </row>
    <row r="17" spans="2:20" ht="17.25">
      <c r="B17" s="8" t="s">
        <v>10</v>
      </c>
      <c r="C17" s="4"/>
      <c r="D17" s="4"/>
      <c r="E17" s="331"/>
      <c r="F17" s="332"/>
      <c r="G17" s="332"/>
      <c r="H17" s="332"/>
      <c r="I17" s="333"/>
      <c r="J17" s="4"/>
      <c r="K17" s="4" t="s">
        <v>12</v>
      </c>
      <c r="L17" s="4"/>
      <c r="M17" s="331"/>
      <c r="N17" s="332"/>
      <c r="O17" s="332"/>
      <c r="P17" s="332"/>
      <c r="Q17" s="333"/>
      <c r="R17" s="4"/>
      <c r="S17" s="4"/>
      <c r="T17" s="6"/>
    </row>
    <row r="18" spans="2:20">
      <c r="B18" s="2"/>
      <c r="C18" s="1"/>
      <c r="D18" s="1"/>
      <c r="E18" s="1"/>
      <c r="F18" s="1"/>
      <c r="G18" s="1"/>
      <c r="H18" s="1"/>
      <c r="I18" s="1"/>
      <c r="J18" s="1"/>
      <c r="K18" s="1"/>
      <c r="L18" s="1"/>
      <c r="M18" s="1"/>
      <c r="N18" s="1"/>
      <c r="O18" s="1"/>
      <c r="P18" s="1"/>
      <c r="Q18" s="1"/>
      <c r="R18" s="1"/>
      <c r="S18" s="1"/>
      <c r="T18" s="14"/>
    </row>
    <row r="19" spans="2:20" ht="3.75" customHeight="1">
      <c r="B19" s="15"/>
      <c r="C19" s="16"/>
      <c r="D19" s="16"/>
      <c r="E19" s="16"/>
      <c r="F19" s="16"/>
      <c r="G19" s="16"/>
      <c r="H19" s="16"/>
      <c r="I19" s="16"/>
      <c r="J19" s="16"/>
      <c r="K19" s="16"/>
      <c r="L19" s="16"/>
      <c r="M19" s="16"/>
      <c r="N19" s="16"/>
      <c r="O19" s="16"/>
      <c r="P19" s="16"/>
      <c r="Q19" s="16"/>
      <c r="R19" s="16"/>
      <c r="S19" s="16"/>
      <c r="T19" s="17"/>
    </row>
    <row r="20" spans="2:20" ht="24.75" customHeight="1">
      <c r="B20" s="322" t="s">
        <v>31</v>
      </c>
      <c r="C20" s="323"/>
      <c r="D20" s="323"/>
      <c r="E20" s="323"/>
      <c r="F20" s="323"/>
      <c r="G20" s="323"/>
      <c r="H20" s="323"/>
      <c r="I20" s="323"/>
      <c r="J20" s="323"/>
      <c r="K20" s="323"/>
      <c r="L20" s="323"/>
      <c r="M20" s="323"/>
      <c r="N20" s="323"/>
      <c r="O20" s="323"/>
      <c r="P20" s="323"/>
      <c r="Q20" s="323"/>
      <c r="R20" s="323"/>
      <c r="S20" s="323"/>
      <c r="T20" s="324"/>
    </row>
    <row r="21" spans="2:20" ht="15" customHeight="1">
      <c r="B21" s="2"/>
      <c r="C21" s="1"/>
      <c r="D21" s="1"/>
      <c r="E21" s="1"/>
      <c r="F21" s="1"/>
      <c r="G21" s="1"/>
      <c r="H21" s="1"/>
      <c r="I21" s="1"/>
      <c r="J21" s="1"/>
      <c r="K21" s="1"/>
      <c r="L21" s="1"/>
      <c r="M21" s="1"/>
      <c r="N21" s="1"/>
      <c r="O21" s="1"/>
      <c r="P21" s="1"/>
      <c r="Q21" s="1"/>
      <c r="R21" s="1"/>
      <c r="S21" s="1"/>
      <c r="T21" s="14"/>
    </row>
    <row r="22" spans="2:20" ht="17.25">
      <c r="B22" s="8" t="s">
        <v>14</v>
      </c>
      <c r="C22" s="4"/>
      <c r="D22" s="4"/>
      <c r="E22" s="4"/>
      <c r="F22" s="4"/>
      <c r="G22" s="4"/>
      <c r="H22" s="4"/>
      <c r="I22" s="4"/>
      <c r="J22" s="4"/>
      <c r="K22" s="4"/>
      <c r="L22" s="4"/>
      <c r="M22" s="4"/>
      <c r="N22" s="4"/>
      <c r="O22" s="4"/>
      <c r="P22" s="4"/>
      <c r="Q22" s="4"/>
      <c r="R22" s="4"/>
      <c r="S22" s="4"/>
      <c r="T22" s="14"/>
    </row>
    <row r="23" spans="2:20" ht="17.25">
      <c r="B23" s="8"/>
      <c r="C23" s="4"/>
      <c r="D23" s="4"/>
      <c r="E23" s="4"/>
      <c r="F23" s="4"/>
      <c r="G23" s="4"/>
      <c r="H23" s="4"/>
      <c r="I23" s="4"/>
      <c r="J23" s="4"/>
      <c r="K23" s="4"/>
      <c r="L23" s="4"/>
      <c r="M23" s="4"/>
      <c r="N23" s="4"/>
      <c r="O23" s="4"/>
      <c r="P23" s="4"/>
      <c r="Q23" s="4"/>
      <c r="R23" s="4"/>
      <c r="S23" s="4"/>
      <c r="T23" s="14"/>
    </row>
    <row r="24" spans="2:20" ht="17.25">
      <c r="B24" s="5"/>
      <c r="C24" s="342"/>
      <c r="D24" s="343"/>
      <c r="E24" s="343"/>
      <c r="F24" s="343"/>
      <c r="G24" s="343"/>
      <c r="H24" s="343"/>
      <c r="I24" s="343"/>
      <c r="J24" s="343"/>
      <c r="K24" s="343"/>
      <c r="L24" s="343"/>
      <c r="M24" s="343"/>
      <c r="N24" s="343"/>
      <c r="O24" s="343"/>
      <c r="P24" s="343"/>
      <c r="Q24" s="343"/>
      <c r="R24" s="343"/>
      <c r="S24" s="344"/>
      <c r="T24" s="14"/>
    </row>
    <row r="25" spans="2:20" ht="17.25">
      <c r="B25" s="5"/>
      <c r="C25" s="345"/>
      <c r="D25" s="346"/>
      <c r="E25" s="346"/>
      <c r="F25" s="346"/>
      <c r="G25" s="346"/>
      <c r="H25" s="346"/>
      <c r="I25" s="346"/>
      <c r="J25" s="346"/>
      <c r="K25" s="346"/>
      <c r="L25" s="346"/>
      <c r="M25" s="346"/>
      <c r="N25" s="346"/>
      <c r="O25" s="346"/>
      <c r="P25" s="346"/>
      <c r="Q25" s="346"/>
      <c r="R25" s="346"/>
      <c r="S25" s="347"/>
      <c r="T25" s="14"/>
    </row>
    <row r="26" spans="2:20" ht="17.25">
      <c r="B26" s="5"/>
      <c r="C26" s="345"/>
      <c r="D26" s="346"/>
      <c r="E26" s="346"/>
      <c r="F26" s="346"/>
      <c r="G26" s="346"/>
      <c r="H26" s="346"/>
      <c r="I26" s="346"/>
      <c r="J26" s="346"/>
      <c r="K26" s="346"/>
      <c r="L26" s="346"/>
      <c r="M26" s="346"/>
      <c r="N26" s="346"/>
      <c r="O26" s="346"/>
      <c r="P26" s="346"/>
      <c r="Q26" s="346"/>
      <c r="R26" s="346"/>
      <c r="S26" s="347"/>
      <c r="T26" s="14"/>
    </row>
    <row r="27" spans="2:20" ht="17.25">
      <c r="B27" s="5"/>
      <c r="C27" s="345"/>
      <c r="D27" s="346"/>
      <c r="E27" s="346"/>
      <c r="F27" s="346"/>
      <c r="G27" s="346"/>
      <c r="H27" s="346"/>
      <c r="I27" s="346"/>
      <c r="J27" s="346"/>
      <c r="K27" s="346"/>
      <c r="L27" s="346"/>
      <c r="M27" s="346"/>
      <c r="N27" s="346"/>
      <c r="O27" s="346"/>
      <c r="P27" s="346"/>
      <c r="Q27" s="346"/>
      <c r="R27" s="346"/>
      <c r="S27" s="347"/>
      <c r="T27" s="14"/>
    </row>
    <row r="28" spans="2:20" ht="17.25">
      <c r="B28" s="5"/>
      <c r="C28" s="345"/>
      <c r="D28" s="346"/>
      <c r="E28" s="346"/>
      <c r="F28" s="346"/>
      <c r="G28" s="346"/>
      <c r="H28" s="346"/>
      <c r="I28" s="346"/>
      <c r="J28" s="346"/>
      <c r="K28" s="346"/>
      <c r="L28" s="346"/>
      <c r="M28" s="346"/>
      <c r="N28" s="346"/>
      <c r="O28" s="346"/>
      <c r="P28" s="346"/>
      <c r="Q28" s="346"/>
      <c r="R28" s="346"/>
      <c r="S28" s="347"/>
      <c r="T28" s="14"/>
    </row>
    <row r="29" spans="2:20" ht="17.25">
      <c r="B29" s="5"/>
      <c r="C29" s="345"/>
      <c r="D29" s="346"/>
      <c r="E29" s="346"/>
      <c r="F29" s="346"/>
      <c r="G29" s="346"/>
      <c r="H29" s="346"/>
      <c r="I29" s="346"/>
      <c r="J29" s="346"/>
      <c r="K29" s="346"/>
      <c r="L29" s="346"/>
      <c r="M29" s="346"/>
      <c r="N29" s="346"/>
      <c r="O29" s="346"/>
      <c r="P29" s="346"/>
      <c r="Q29" s="346"/>
      <c r="R29" s="346"/>
      <c r="S29" s="347"/>
      <c r="T29" s="14"/>
    </row>
    <row r="30" spans="2:20" ht="17.25">
      <c r="B30" s="5"/>
      <c r="C30" s="345"/>
      <c r="D30" s="346"/>
      <c r="E30" s="346"/>
      <c r="F30" s="346"/>
      <c r="G30" s="346"/>
      <c r="H30" s="346"/>
      <c r="I30" s="346"/>
      <c r="J30" s="346"/>
      <c r="K30" s="346"/>
      <c r="L30" s="346"/>
      <c r="M30" s="346"/>
      <c r="N30" s="346"/>
      <c r="O30" s="346"/>
      <c r="P30" s="346"/>
      <c r="Q30" s="346"/>
      <c r="R30" s="346"/>
      <c r="S30" s="347"/>
      <c r="T30" s="14"/>
    </row>
    <row r="31" spans="2:20" ht="17.25">
      <c r="B31" s="5"/>
      <c r="C31" s="348"/>
      <c r="D31" s="349"/>
      <c r="E31" s="349"/>
      <c r="F31" s="349"/>
      <c r="G31" s="349"/>
      <c r="H31" s="349"/>
      <c r="I31" s="349"/>
      <c r="J31" s="349"/>
      <c r="K31" s="349"/>
      <c r="L31" s="349"/>
      <c r="M31" s="349"/>
      <c r="N31" s="349"/>
      <c r="O31" s="349"/>
      <c r="P31" s="349"/>
      <c r="Q31" s="349"/>
      <c r="R31" s="349"/>
      <c r="S31" s="350"/>
      <c r="T31" s="14"/>
    </row>
    <row r="32" spans="2:20" ht="17.25">
      <c r="B32" s="5"/>
      <c r="C32" s="4"/>
      <c r="D32" s="4"/>
      <c r="E32" s="4"/>
      <c r="F32" s="4"/>
      <c r="G32" s="4"/>
      <c r="H32" s="4"/>
      <c r="I32" s="4"/>
      <c r="J32" s="4"/>
      <c r="K32" s="4"/>
      <c r="L32" s="4"/>
      <c r="M32" s="4"/>
      <c r="N32" s="4"/>
      <c r="O32" s="4"/>
      <c r="P32" s="4"/>
      <c r="Q32" s="4"/>
      <c r="R32" s="4"/>
      <c r="S32" s="4"/>
      <c r="T32" s="14"/>
    </row>
    <row r="33" spans="2:20" ht="17.25">
      <c r="B33" s="8" t="s">
        <v>23</v>
      </c>
      <c r="C33" s="4"/>
      <c r="D33" s="4"/>
      <c r="E33" s="4"/>
      <c r="F33" s="4"/>
      <c r="G33" s="4"/>
      <c r="H33" s="4"/>
      <c r="I33" s="4"/>
      <c r="J33" s="4"/>
      <c r="K33" s="4"/>
      <c r="L33" s="4"/>
      <c r="M33" s="4"/>
      <c r="N33" s="4"/>
      <c r="O33" s="4"/>
      <c r="P33" s="4"/>
      <c r="Q33" s="4"/>
      <c r="R33" s="4"/>
      <c r="S33" s="4"/>
      <c r="T33" s="14"/>
    </row>
    <row r="34" spans="2:20" ht="17.25">
      <c r="B34" s="5"/>
      <c r="C34" s="4"/>
      <c r="D34" s="4"/>
      <c r="E34" s="4"/>
      <c r="F34" s="4"/>
      <c r="G34" s="4"/>
      <c r="H34" s="4"/>
      <c r="I34" s="4"/>
      <c r="J34" s="4"/>
      <c r="K34" s="4"/>
      <c r="L34" s="4"/>
      <c r="M34" s="4"/>
      <c r="N34" s="4"/>
      <c r="O34" s="4"/>
      <c r="P34" s="4"/>
      <c r="Q34" s="4"/>
      <c r="R34" s="4"/>
      <c r="S34" s="4"/>
      <c r="T34" s="14"/>
    </row>
    <row r="35" spans="2:20" ht="17.25">
      <c r="B35" s="5"/>
      <c r="C35" s="342"/>
      <c r="D35" s="343"/>
      <c r="E35" s="343"/>
      <c r="F35" s="343"/>
      <c r="G35" s="343"/>
      <c r="H35" s="343"/>
      <c r="I35" s="343"/>
      <c r="J35" s="343"/>
      <c r="K35" s="343"/>
      <c r="L35" s="343"/>
      <c r="M35" s="343"/>
      <c r="N35" s="343"/>
      <c r="O35" s="343"/>
      <c r="P35" s="343"/>
      <c r="Q35" s="343"/>
      <c r="R35" s="343"/>
      <c r="S35" s="344"/>
      <c r="T35" s="14"/>
    </row>
    <row r="36" spans="2:20" ht="17.25">
      <c r="B36" s="5"/>
      <c r="C36" s="345"/>
      <c r="D36" s="346"/>
      <c r="E36" s="346"/>
      <c r="F36" s="346"/>
      <c r="G36" s="346"/>
      <c r="H36" s="346"/>
      <c r="I36" s="346"/>
      <c r="J36" s="346"/>
      <c r="K36" s="346"/>
      <c r="L36" s="346"/>
      <c r="M36" s="346"/>
      <c r="N36" s="346"/>
      <c r="O36" s="346"/>
      <c r="P36" s="346"/>
      <c r="Q36" s="346"/>
      <c r="R36" s="346"/>
      <c r="S36" s="347"/>
      <c r="T36" s="14"/>
    </row>
    <row r="37" spans="2:20" ht="17.25">
      <c r="B37" s="5"/>
      <c r="C37" s="345"/>
      <c r="D37" s="346"/>
      <c r="E37" s="346"/>
      <c r="F37" s="346"/>
      <c r="G37" s="346"/>
      <c r="H37" s="346"/>
      <c r="I37" s="346"/>
      <c r="J37" s="346"/>
      <c r="K37" s="346"/>
      <c r="L37" s="346"/>
      <c r="M37" s="346"/>
      <c r="N37" s="346"/>
      <c r="O37" s="346"/>
      <c r="P37" s="346"/>
      <c r="Q37" s="346"/>
      <c r="R37" s="346"/>
      <c r="S37" s="347"/>
      <c r="T37" s="14"/>
    </row>
    <row r="38" spans="2:20" ht="17.25">
      <c r="B38" s="5"/>
      <c r="C38" s="345"/>
      <c r="D38" s="346"/>
      <c r="E38" s="346"/>
      <c r="F38" s="346"/>
      <c r="G38" s="346"/>
      <c r="H38" s="346"/>
      <c r="I38" s="346"/>
      <c r="J38" s="346"/>
      <c r="K38" s="346"/>
      <c r="L38" s="346"/>
      <c r="M38" s="346"/>
      <c r="N38" s="346"/>
      <c r="O38" s="346"/>
      <c r="P38" s="346"/>
      <c r="Q38" s="346"/>
      <c r="R38" s="346"/>
      <c r="S38" s="347"/>
      <c r="T38" s="14"/>
    </row>
    <row r="39" spans="2:20" ht="17.25">
      <c r="B39" s="5"/>
      <c r="C39" s="345"/>
      <c r="D39" s="346"/>
      <c r="E39" s="346"/>
      <c r="F39" s="346"/>
      <c r="G39" s="346"/>
      <c r="H39" s="346"/>
      <c r="I39" s="346"/>
      <c r="J39" s="346"/>
      <c r="K39" s="346"/>
      <c r="L39" s="346"/>
      <c r="M39" s="346"/>
      <c r="N39" s="346"/>
      <c r="O39" s="346"/>
      <c r="P39" s="346"/>
      <c r="Q39" s="346"/>
      <c r="R39" s="346"/>
      <c r="S39" s="347"/>
      <c r="T39" s="14"/>
    </row>
    <row r="40" spans="2:20" ht="17.25">
      <c r="B40" s="5"/>
      <c r="C40" s="345"/>
      <c r="D40" s="346"/>
      <c r="E40" s="346"/>
      <c r="F40" s="346"/>
      <c r="G40" s="346"/>
      <c r="H40" s="346"/>
      <c r="I40" s="346"/>
      <c r="J40" s="346"/>
      <c r="K40" s="346"/>
      <c r="L40" s="346"/>
      <c r="M40" s="346"/>
      <c r="N40" s="346"/>
      <c r="O40" s="346"/>
      <c r="P40" s="346"/>
      <c r="Q40" s="346"/>
      <c r="R40" s="346"/>
      <c r="S40" s="347"/>
      <c r="T40" s="14"/>
    </row>
    <row r="41" spans="2:20" ht="17.25">
      <c r="B41" s="5"/>
      <c r="C41" s="345"/>
      <c r="D41" s="346"/>
      <c r="E41" s="346"/>
      <c r="F41" s="346"/>
      <c r="G41" s="346"/>
      <c r="H41" s="346"/>
      <c r="I41" s="346"/>
      <c r="J41" s="346"/>
      <c r="K41" s="346"/>
      <c r="L41" s="346"/>
      <c r="M41" s="346"/>
      <c r="N41" s="346"/>
      <c r="O41" s="346"/>
      <c r="P41" s="346"/>
      <c r="Q41" s="346"/>
      <c r="R41" s="346"/>
      <c r="S41" s="347"/>
      <c r="T41" s="14"/>
    </row>
    <row r="42" spans="2:20" ht="17.25">
      <c r="B42" s="5"/>
      <c r="C42" s="348"/>
      <c r="D42" s="349"/>
      <c r="E42" s="349"/>
      <c r="F42" s="349"/>
      <c r="G42" s="349"/>
      <c r="H42" s="349"/>
      <c r="I42" s="349"/>
      <c r="J42" s="349"/>
      <c r="K42" s="349"/>
      <c r="L42" s="349"/>
      <c r="M42" s="349"/>
      <c r="N42" s="349"/>
      <c r="O42" s="349"/>
      <c r="P42" s="349"/>
      <c r="Q42" s="349"/>
      <c r="R42" s="349"/>
      <c r="S42" s="350"/>
      <c r="T42" s="14"/>
    </row>
    <row r="43" spans="2:20" ht="17.25">
      <c r="B43" s="5"/>
      <c r="C43" s="4"/>
      <c r="D43" s="4"/>
      <c r="E43" s="4"/>
      <c r="F43" s="4"/>
      <c r="G43" s="4"/>
      <c r="H43" s="4"/>
      <c r="I43" s="4"/>
      <c r="J43" s="4"/>
      <c r="K43" s="4"/>
      <c r="L43" s="4"/>
      <c r="M43" s="4"/>
      <c r="N43" s="4"/>
      <c r="O43" s="4"/>
      <c r="P43" s="4"/>
      <c r="Q43" s="4"/>
      <c r="R43" s="4"/>
      <c r="S43" s="4"/>
      <c r="T43" s="14"/>
    </row>
    <row r="44" spans="2:20" ht="17.25">
      <c r="B44" s="8" t="s">
        <v>15</v>
      </c>
      <c r="C44" s="4"/>
      <c r="D44" s="4"/>
      <c r="E44" s="4"/>
      <c r="F44" s="4"/>
      <c r="G44" s="4"/>
      <c r="H44" s="4"/>
      <c r="I44" s="4"/>
      <c r="J44" s="4"/>
      <c r="K44" s="4"/>
      <c r="L44" s="4"/>
      <c r="M44" s="4"/>
      <c r="N44" s="4"/>
      <c r="O44" s="4"/>
      <c r="P44" s="4"/>
      <c r="Q44" s="4"/>
      <c r="R44" s="4"/>
      <c r="S44" s="4"/>
      <c r="T44" s="14"/>
    </row>
    <row r="45" spans="2:20" ht="17.25">
      <c r="B45" s="5"/>
      <c r="C45" s="4"/>
      <c r="D45" s="4"/>
      <c r="E45" s="4"/>
      <c r="F45" s="4"/>
      <c r="G45" s="4"/>
      <c r="H45" s="4"/>
      <c r="I45" s="4"/>
      <c r="J45" s="4"/>
      <c r="K45" s="4"/>
      <c r="L45" s="4"/>
      <c r="M45" s="4"/>
      <c r="N45" s="4"/>
      <c r="O45" s="4"/>
      <c r="P45" s="4"/>
      <c r="Q45" s="4"/>
      <c r="R45" s="4"/>
      <c r="S45" s="4"/>
      <c r="T45" s="14"/>
    </row>
    <row r="46" spans="2:20" ht="17.25">
      <c r="B46" s="5"/>
      <c r="C46" s="342"/>
      <c r="D46" s="343"/>
      <c r="E46" s="343"/>
      <c r="F46" s="343"/>
      <c r="G46" s="343"/>
      <c r="H46" s="343"/>
      <c r="I46" s="343"/>
      <c r="J46" s="343"/>
      <c r="K46" s="343"/>
      <c r="L46" s="343"/>
      <c r="M46" s="343"/>
      <c r="N46" s="343"/>
      <c r="O46" s="343"/>
      <c r="P46" s="343"/>
      <c r="Q46" s="343"/>
      <c r="R46" s="343"/>
      <c r="S46" s="344"/>
      <c r="T46" s="14"/>
    </row>
    <row r="47" spans="2:20" ht="17.25">
      <c r="B47" s="5"/>
      <c r="C47" s="345"/>
      <c r="D47" s="346"/>
      <c r="E47" s="346"/>
      <c r="F47" s="346"/>
      <c r="G47" s="346"/>
      <c r="H47" s="346"/>
      <c r="I47" s="346"/>
      <c r="J47" s="346"/>
      <c r="K47" s="346"/>
      <c r="L47" s="346"/>
      <c r="M47" s="346"/>
      <c r="N47" s="346"/>
      <c r="O47" s="346"/>
      <c r="P47" s="346"/>
      <c r="Q47" s="346"/>
      <c r="R47" s="346"/>
      <c r="S47" s="347"/>
      <c r="T47" s="14"/>
    </row>
    <row r="48" spans="2:20" ht="17.25">
      <c r="B48" s="5"/>
      <c r="C48" s="345"/>
      <c r="D48" s="346"/>
      <c r="E48" s="346"/>
      <c r="F48" s="346"/>
      <c r="G48" s="346"/>
      <c r="H48" s="346"/>
      <c r="I48" s="346"/>
      <c r="J48" s="346"/>
      <c r="K48" s="346"/>
      <c r="L48" s="346"/>
      <c r="M48" s="346"/>
      <c r="N48" s="346"/>
      <c r="O48" s="346"/>
      <c r="P48" s="346"/>
      <c r="Q48" s="346"/>
      <c r="R48" s="346"/>
      <c r="S48" s="347"/>
      <c r="T48" s="14"/>
    </row>
    <row r="49" spans="2:20" ht="17.25">
      <c r="B49" s="5"/>
      <c r="C49" s="345"/>
      <c r="D49" s="346"/>
      <c r="E49" s="346"/>
      <c r="F49" s="346"/>
      <c r="G49" s="346"/>
      <c r="H49" s="346"/>
      <c r="I49" s="346"/>
      <c r="J49" s="346"/>
      <c r="K49" s="346"/>
      <c r="L49" s="346"/>
      <c r="M49" s="346"/>
      <c r="N49" s="346"/>
      <c r="O49" s="346"/>
      <c r="P49" s="346"/>
      <c r="Q49" s="346"/>
      <c r="R49" s="346"/>
      <c r="S49" s="347"/>
      <c r="T49" s="14"/>
    </row>
    <row r="50" spans="2:20" ht="17.25">
      <c r="B50" s="5"/>
      <c r="C50" s="345"/>
      <c r="D50" s="346"/>
      <c r="E50" s="346"/>
      <c r="F50" s="346"/>
      <c r="G50" s="346"/>
      <c r="H50" s="346"/>
      <c r="I50" s="346"/>
      <c r="J50" s="346"/>
      <c r="K50" s="346"/>
      <c r="L50" s="346"/>
      <c r="M50" s="346"/>
      <c r="N50" s="346"/>
      <c r="O50" s="346"/>
      <c r="P50" s="346"/>
      <c r="Q50" s="346"/>
      <c r="R50" s="346"/>
      <c r="S50" s="347"/>
      <c r="T50" s="14"/>
    </row>
    <row r="51" spans="2:20" ht="17.25">
      <c r="B51" s="5"/>
      <c r="C51" s="345"/>
      <c r="D51" s="346"/>
      <c r="E51" s="346"/>
      <c r="F51" s="346"/>
      <c r="G51" s="346"/>
      <c r="H51" s="346"/>
      <c r="I51" s="346"/>
      <c r="J51" s="346"/>
      <c r="K51" s="346"/>
      <c r="L51" s="346"/>
      <c r="M51" s="346"/>
      <c r="N51" s="346"/>
      <c r="O51" s="346"/>
      <c r="P51" s="346"/>
      <c r="Q51" s="346"/>
      <c r="R51" s="346"/>
      <c r="S51" s="347"/>
      <c r="T51" s="14"/>
    </row>
    <row r="52" spans="2:20" ht="17.25">
      <c r="B52" s="5"/>
      <c r="C52" s="345"/>
      <c r="D52" s="346"/>
      <c r="E52" s="346"/>
      <c r="F52" s="346"/>
      <c r="G52" s="346"/>
      <c r="H52" s="346"/>
      <c r="I52" s="346"/>
      <c r="J52" s="346"/>
      <c r="K52" s="346"/>
      <c r="L52" s="346"/>
      <c r="M52" s="346"/>
      <c r="N52" s="346"/>
      <c r="O52" s="346"/>
      <c r="P52" s="346"/>
      <c r="Q52" s="346"/>
      <c r="R52" s="346"/>
      <c r="S52" s="347"/>
      <c r="T52" s="14"/>
    </row>
    <row r="53" spans="2:20" ht="17.25">
      <c r="B53" s="5"/>
      <c r="C53" s="348"/>
      <c r="D53" s="349"/>
      <c r="E53" s="349"/>
      <c r="F53" s="349"/>
      <c r="G53" s="349"/>
      <c r="H53" s="349"/>
      <c r="I53" s="349"/>
      <c r="J53" s="349"/>
      <c r="K53" s="349"/>
      <c r="L53" s="349"/>
      <c r="M53" s="349"/>
      <c r="N53" s="349"/>
      <c r="O53" s="349"/>
      <c r="P53" s="349"/>
      <c r="Q53" s="349"/>
      <c r="R53" s="349"/>
      <c r="S53" s="350"/>
      <c r="T53" s="14"/>
    </row>
    <row r="54" spans="2:20" ht="17.25">
      <c r="B54" s="5"/>
      <c r="C54" s="4"/>
      <c r="D54" s="4"/>
      <c r="E54" s="4"/>
      <c r="F54" s="4"/>
      <c r="G54" s="4"/>
      <c r="H54" s="4"/>
      <c r="I54" s="4"/>
      <c r="J54" s="4"/>
      <c r="K54" s="4"/>
      <c r="L54" s="4"/>
      <c r="M54" s="4"/>
      <c r="N54" s="4"/>
      <c r="O54" s="4"/>
      <c r="P54" s="4"/>
      <c r="Q54" s="4"/>
      <c r="R54" s="4"/>
      <c r="S54" s="4"/>
      <c r="T54" s="14"/>
    </row>
    <row r="55" spans="2:20" ht="17.25">
      <c r="B55" s="8" t="s">
        <v>16</v>
      </c>
      <c r="C55" s="4"/>
      <c r="D55" s="4"/>
      <c r="E55" s="4"/>
      <c r="F55" s="4"/>
      <c r="G55" s="4"/>
      <c r="H55" s="4"/>
      <c r="I55" s="4"/>
      <c r="J55" s="4"/>
      <c r="K55" s="4"/>
      <c r="L55" s="4"/>
      <c r="M55" s="4"/>
      <c r="N55" s="4"/>
      <c r="O55" s="4"/>
      <c r="P55" s="4"/>
      <c r="Q55" s="4"/>
      <c r="R55" s="4"/>
      <c r="S55" s="4"/>
      <c r="T55" s="14"/>
    </row>
    <row r="56" spans="2:20" ht="17.25">
      <c r="B56" s="5"/>
      <c r="C56" s="4"/>
      <c r="D56" s="4"/>
      <c r="E56" s="4"/>
      <c r="F56" s="4"/>
      <c r="G56" s="4"/>
      <c r="H56" s="4"/>
      <c r="I56" s="4"/>
      <c r="J56" s="4"/>
      <c r="K56" s="4"/>
      <c r="L56" s="4"/>
      <c r="M56" s="4"/>
      <c r="N56" s="4"/>
      <c r="O56" s="4"/>
      <c r="P56" s="4"/>
      <c r="Q56" s="4"/>
      <c r="R56" s="4"/>
      <c r="S56" s="4"/>
      <c r="T56" s="14"/>
    </row>
    <row r="57" spans="2:20" ht="17.25">
      <c r="B57" s="5"/>
      <c r="C57" s="342"/>
      <c r="D57" s="343"/>
      <c r="E57" s="343"/>
      <c r="F57" s="343"/>
      <c r="G57" s="343"/>
      <c r="H57" s="343"/>
      <c r="I57" s="343"/>
      <c r="J57" s="343"/>
      <c r="K57" s="343"/>
      <c r="L57" s="343"/>
      <c r="M57" s="343"/>
      <c r="N57" s="343"/>
      <c r="O57" s="343"/>
      <c r="P57" s="343"/>
      <c r="Q57" s="343"/>
      <c r="R57" s="343"/>
      <c r="S57" s="344"/>
      <c r="T57" s="14"/>
    </row>
    <row r="58" spans="2:20" ht="17.25">
      <c r="B58" s="5"/>
      <c r="C58" s="345"/>
      <c r="D58" s="346"/>
      <c r="E58" s="346"/>
      <c r="F58" s="346"/>
      <c r="G58" s="346"/>
      <c r="H58" s="346"/>
      <c r="I58" s="346"/>
      <c r="J58" s="346"/>
      <c r="K58" s="346"/>
      <c r="L58" s="346"/>
      <c r="M58" s="346"/>
      <c r="N58" s="346"/>
      <c r="O58" s="346"/>
      <c r="P58" s="346"/>
      <c r="Q58" s="346"/>
      <c r="R58" s="346"/>
      <c r="S58" s="347"/>
      <c r="T58" s="14"/>
    </row>
    <row r="59" spans="2:20" ht="17.25">
      <c r="B59" s="5"/>
      <c r="C59" s="345"/>
      <c r="D59" s="346"/>
      <c r="E59" s="346"/>
      <c r="F59" s="346"/>
      <c r="G59" s="346"/>
      <c r="H59" s="346"/>
      <c r="I59" s="346"/>
      <c r="J59" s="346"/>
      <c r="K59" s="346"/>
      <c r="L59" s="346"/>
      <c r="M59" s="346"/>
      <c r="N59" s="346"/>
      <c r="O59" s="346"/>
      <c r="P59" s="346"/>
      <c r="Q59" s="346"/>
      <c r="R59" s="346"/>
      <c r="S59" s="347"/>
      <c r="T59" s="14"/>
    </row>
    <row r="60" spans="2:20" ht="17.25">
      <c r="B60" s="5"/>
      <c r="C60" s="345"/>
      <c r="D60" s="346"/>
      <c r="E60" s="346"/>
      <c r="F60" s="346"/>
      <c r="G60" s="346"/>
      <c r="H60" s="346"/>
      <c r="I60" s="346"/>
      <c r="J60" s="346"/>
      <c r="K60" s="346"/>
      <c r="L60" s="346"/>
      <c r="M60" s="346"/>
      <c r="N60" s="346"/>
      <c r="O60" s="346"/>
      <c r="P60" s="346"/>
      <c r="Q60" s="346"/>
      <c r="R60" s="346"/>
      <c r="S60" s="347"/>
      <c r="T60" s="14"/>
    </row>
    <row r="61" spans="2:20" ht="17.25">
      <c r="B61" s="5"/>
      <c r="C61" s="345"/>
      <c r="D61" s="346"/>
      <c r="E61" s="346"/>
      <c r="F61" s="346"/>
      <c r="G61" s="346"/>
      <c r="H61" s="346"/>
      <c r="I61" s="346"/>
      <c r="J61" s="346"/>
      <c r="K61" s="346"/>
      <c r="L61" s="346"/>
      <c r="M61" s="346"/>
      <c r="N61" s="346"/>
      <c r="O61" s="346"/>
      <c r="P61" s="346"/>
      <c r="Q61" s="346"/>
      <c r="R61" s="346"/>
      <c r="S61" s="347"/>
      <c r="T61" s="14"/>
    </row>
    <row r="62" spans="2:20" ht="17.25">
      <c r="B62" s="5"/>
      <c r="C62" s="345"/>
      <c r="D62" s="346"/>
      <c r="E62" s="346"/>
      <c r="F62" s="346"/>
      <c r="G62" s="346"/>
      <c r="H62" s="346"/>
      <c r="I62" s="346"/>
      <c r="J62" s="346"/>
      <c r="K62" s="346"/>
      <c r="L62" s="346"/>
      <c r="M62" s="346"/>
      <c r="N62" s="346"/>
      <c r="O62" s="346"/>
      <c r="P62" s="346"/>
      <c r="Q62" s="346"/>
      <c r="R62" s="346"/>
      <c r="S62" s="347"/>
      <c r="T62" s="14"/>
    </row>
    <row r="63" spans="2:20" ht="17.25">
      <c r="B63" s="5"/>
      <c r="C63" s="345"/>
      <c r="D63" s="346"/>
      <c r="E63" s="346"/>
      <c r="F63" s="346"/>
      <c r="G63" s="346"/>
      <c r="H63" s="346"/>
      <c r="I63" s="346"/>
      <c r="J63" s="346"/>
      <c r="K63" s="346"/>
      <c r="L63" s="346"/>
      <c r="M63" s="346"/>
      <c r="N63" s="346"/>
      <c r="O63" s="346"/>
      <c r="P63" s="346"/>
      <c r="Q63" s="346"/>
      <c r="R63" s="346"/>
      <c r="S63" s="347"/>
      <c r="T63" s="14"/>
    </row>
    <row r="64" spans="2:20" ht="17.25">
      <c r="B64" s="5"/>
      <c r="C64" s="348"/>
      <c r="D64" s="349"/>
      <c r="E64" s="349"/>
      <c r="F64" s="349"/>
      <c r="G64" s="349"/>
      <c r="H64" s="349"/>
      <c r="I64" s="349"/>
      <c r="J64" s="349"/>
      <c r="K64" s="349"/>
      <c r="L64" s="349"/>
      <c r="M64" s="349"/>
      <c r="N64" s="349"/>
      <c r="O64" s="349"/>
      <c r="P64" s="349"/>
      <c r="Q64" s="349"/>
      <c r="R64" s="349"/>
      <c r="S64" s="350"/>
      <c r="T64" s="14"/>
    </row>
    <row r="65" spans="2:20" ht="15.75" thickBot="1">
      <c r="B65" s="11"/>
      <c r="C65" s="12"/>
      <c r="D65" s="12"/>
      <c r="E65" s="12"/>
      <c r="F65" s="12"/>
      <c r="G65" s="12"/>
      <c r="H65" s="12"/>
      <c r="I65" s="12"/>
      <c r="J65" s="12"/>
      <c r="K65" s="12"/>
      <c r="L65" s="12"/>
      <c r="M65" s="12"/>
      <c r="N65" s="12"/>
      <c r="O65" s="12"/>
      <c r="P65" s="12"/>
      <c r="Q65" s="12"/>
      <c r="R65" s="12"/>
      <c r="S65" s="12"/>
      <c r="T65" s="13"/>
    </row>
  </sheetData>
  <sheetProtection algorithmName="SHA-512" hashValue="0jDuPcxjzfKfdSMMuHe8MJjMq7bEEDCfheinvoXz7LSsB+qXqYFwTAZx3DbFjx36ZNmp5CfO380QrzNHJnCO7g==" saltValue="isckwHyfIUkfN4P7zk/tfQ==" spinCount="100000" sheet="1" objects="1" scenarios="1" selectLockedCells="1"/>
  <mergeCells count="21">
    <mergeCell ref="C46:S53"/>
    <mergeCell ref="C57:S64"/>
    <mergeCell ref="B20:T20"/>
    <mergeCell ref="E16:I16"/>
    <mergeCell ref="M16:Q16"/>
    <mergeCell ref="E17:I17"/>
    <mergeCell ref="M17:Q17"/>
    <mergeCell ref="C24:S31"/>
    <mergeCell ref="C35:S42"/>
    <mergeCell ref="E13:I13"/>
    <mergeCell ref="M13:Q13"/>
    <mergeCell ref="E14:I14"/>
    <mergeCell ref="M14:Q14"/>
    <mergeCell ref="E15:I15"/>
    <mergeCell ref="M15:Q15"/>
    <mergeCell ref="B2:T2"/>
    <mergeCell ref="J4:P4"/>
    <mergeCell ref="J5:P5"/>
    <mergeCell ref="B8:T8"/>
    <mergeCell ref="E12:I12"/>
    <mergeCell ref="M12:Q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725B7-8703-46E5-BFBC-E73058DBE8C9}">
  <dimension ref="B1:AD370"/>
  <sheetViews>
    <sheetView topLeftCell="A28" zoomScaleNormal="100" workbookViewId="0">
      <selection activeCell="J17" sqref="J17"/>
    </sheetView>
  </sheetViews>
  <sheetFormatPr defaultRowHeight="15" outlineLevelRow="2"/>
  <cols>
    <col min="1" max="1" width="3.42578125" style="1" customWidth="1"/>
    <col min="2" max="2" width="1.140625" style="1" customWidth="1"/>
    <col min="3" max="3" width="4" style="1" bestFit="1" customWidth="1"/>
    <col min="4" max="7" width="24.5703125" style="1" customWidth="1"/>
    <col min="8" max="8" width="20.85546875" style="1" customWidth="1"/>
    <col min="9" max="9" width="18.42578125" style="1" customWidth="1"/>
    <col min="10" max="10" width="14.85546875" style="1" bestFit="1" customWidth="1"/>
    <col min="11" max="16" width="7.28515625" style="1" customWidth="1"/>
    <col min="17" max="19" width="6.7109375" style="1" customWidth="1"/>
    <col min="20" max="20" width="1.42578125" style="1" customWidth="1"/>
    <col min="21" max="21" width="6.7109375" style="1" customWidth="1"/>
    <col min="22" max="22" width="1.140625" style="1" customWidth="1"/>
    <col min="23" max="25" width="6.7109375" style="1" customWidth="1"/>
    <col min="26" max="26" width="0.85546875" style="1" customWidth="1"/>
    <col min="27" max="31" width="7.28515625" style="1" customWidth="1"/>
    <col min="32" max="32" width="3.42578125" style="1" customWidth="1"/>
    <col min="33" max="16384" width="9.140625" style="1"/>
  </cols>
  <sheetData>
    <row r="1" spans="2:30" ht="3.75" customHeight="1" thickBot="1">
      <c r="B1" s="23"/>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5"/>
    </row>
    <row r="2" spans="2:30" ht="26.25">
      <c r="B2" s="328" t="s">
        <v>34</v>
      </c>
      <c r="C2" s="329"/>
      <c r="D2" s="329"/>
      <c r="E2" s="329"/>
      <c r="F2" s="329"/>
      <c r="G2" s="329"/>
      <c r="H2" s="329"/>
      <c r="I2" s="329"/>
      <c r="J2" s="329"/>
      <c r="K2" s="329"/>
      <c r="L2" s="329"/>
      <c r="M2" s="329"/>
      <c r="N2" s="329"/>
      <c r="O2" s="329"/>
      <c r="P2" s="329"/>
      <c r="Q2" s="329"/>
      <c r="R2" s="329"/>
      <c r="S2" s="329"/>
      <c r="T2" s="330"/>
    </row>
    <row r="3" spans="2:30" ht="5.25" customHeight="1">
      <c r="B3" s="2"/>
      <c r="T3" s="14"/>
    </row>
    <row r="4" spans="2:30" ht="21" customHeight="1">
      <c r="B4" s="2"/>
      <c r="D4" s="1" t="s">
        <v>35</v>
      </c>
      <c r="T4" s="14"/>
    </row>
    <row r="5" spans="2:30" ht="4.5" customHeight="1">
      <c r="B5" s="2"/>
      <c r="T5" s="14"/>
    </row>
    <row r="6" spans="2:30" ht="15" customHeight="1">
      <c r="B6" s="2"/>
      <c r="D6" s="365" t="s">
        <v>309</v>
      </c>
      <c r="E6" s="365"/>
      <c r="F6" s="365"/>
      <c r="G6" s="365"/>
      <c r="H6" s="365"/>
      <c r="I6" s="365"/>
      <c r="J6" s="365"/>
      <c r="K6" s="365"/>
      <c r="L6" s="365"/>
      <c r="M6" s="365"/>
      <c r="N6" s="365"/>
      <c r="O6" s="365"/>
      <c r="P6" s="365"/>
      <c r="Q6" s="365"/>
      <c r="R6" s="365"/>
      <c r="S6" s="365"/>
      <c r="T6" s="14"/>
    </row>
    <row r="7" spans="2:30" ht="18" customHeight="1">
      <c r="B7" s="2"/>
      <c r="D7" s="365"/>
      <c r="E7" s="365"/>
      <c r="F7" s="365"/>
      <c r="G7" s="365"/>
      <c r="H7" s="365"/>
      <c r="I7" s="365"/>
      <c r="J7" s="365"/>
      <c r="K7" s="365"/>
      <c r="L7" s="365"/>
      <c r="M7" s="365"/>
      <c r="N7" s="365"/>
      <c r="O7" s="365"/>
      <c r="P7" s="365"/>
      <c r="Q7" s="365"/>
      <c r="R7" s="365"/>
      <c r="S7" s="365"/>
      <c r="T7" s="14"/>
    </row>
    <row r="8" spans="2:30">
      <c r="B8" s="2"/>
      <c r="D8" s="1" t="s">
        <v>36</v>
      </c>
      <c r="T8" s="14"/>
    </row>
    <row r="9" spans="2:30">
      <c r="B9" s="2"/>
      <c r="E9" s="1" t="s">
        <v>289</v>
      </c>
      <c r="T9" s="14"/>
    </row>
    <row r="10" spans="2:30">
      <c r="B10" s="2"/>
      <c r="E10" s="1" t="s">
        <v>292</v>
      </c>
      <c r="T10" s="14"/>
    </row>
    <row r="11" spans="2:30">
      <c r="B11" s="2"/>
      <c r="E11" s="1" t="s">
        <v>290</v>
      </c>
      <c r="T11" s="14"/>
    </row>
    <row r="12" spans="2:30">
      <c r="B12" s="2"/>
      <c r="E12" s="1" t="s">
        <v>37</v>
      </c>
      <c r="T12" s="14"/>
    </row>
    <row r="13" spans="2:30" ht="15" customHeight="1">
      <c r="B13" s="2"/>
      <c r="E13" s="1" t="s">
        <v>291</v>
      </c>
      <c r="Q13" s="356" t="s">
        <v>41</v>
      </c>
      <c r="R13" s="356"/>
      <c r="S13" s="356"/>
      <c r="T13" s="14"/>
    </row>
    <row r="14" spans="2:30">
      <c r="B14" s="2"/>
      <c r="Q14" s="356"/>
      <c r="R14" s="356"/>
      <c r="S14" s="356"/>
      <c r="T14" s="14"/>
    </row>
    <row r="15" spans="2:30" ht="15" customHeight="1">
      <c r="B15" s="2"/>
      <c r="D15" s="309" t="s">
        <v>305</v>
      </c>
      <c r="E15" s="309" t="s">
        <v>306</v>
      </c>
      <c r="F15" s="309" t="s">
        <v>307</v>
      </c>
      <c r="G15" s="309" t="s">
        <v>38</v>
      </c>
      <c r="H15" s="26" t="s">
        <v>308</v>
      </c>
      <c r="I15" s="26" t="s">
        <v>39</v>
      </c>
      <c r="J15" s="27" t="s">
        <v>40</v>
      </c>
      <c r="K15" s="364" t="s">
        <v>332</v>
      </c>
      <c r="L15" s="364"/>
      <c r="M15" s="364"/>
      <c r="N15" s="364" t="s">
        <v>333</v>
      </c>
      <c r="O15" s="364"/>
      <c r="P15" s="364"/>
      <c r="Q15" s="357"/>
      <c r="R15" s="357"/>
      <c r="S15" s="357"/>
      <c r="T15" s="14"/>
    </row>
    <row r="16" spans="2:30" ht="15" customHeight="1">
      <c r="B16" s="2"/>
      <c r="C16" s="1">
        <v>1</v>
      </c>
      <c r="D16" s="225"/>
      <c r="E16" s="225"/>
      <c r="F16" s="225"/>
      <c r="G16" s="225"/>
      <c r="H16" s="311">
        <v>0</v>
      </c>
      <c r="I16" s="311">
        <v>0</v>
      </c>
      <c r="J16" s="312">
        <v>0</v>
      </c>
      <c r="K16" s="361">
        <f t="shared" ref="K16:K79" si="0">H16*J16</f>
        <v>0</v>
      </c>
      <c r="L16" s="362"/>
      <c r="M16" s="363"/>
      <c r="N16" s="361">
        <f t="shared" ref="N16:N79" si="1">I16*J16</f>
        <v>0</v>
      </c>
      <c r="O16" s="362"/>
      <c r="P16" s="363"/>
      <c r="Q16" s="361">
        <f t="shared" ref="Q16:Q79" si="2">J16*(H16+I16)</f>
        <v>0</v>
      </c>
      <c r="R16" s="362"/>
      <c r="S16" s="363"/>
      <c r="T16" s="14"/>
    </row>
    <row r="17" spans="2:20">
      <c r="B17" s="2"/>
      <c r="C17" s="1">
        <v>2</v>
      </c>
      <c r="D17" s="225"/>
      <c r="E17" s="225"/>
      <c r="F17" s="225"/>
      <c r="G17" s="225"/>
      <c r="H17" s="311">
        <v>0</v>
      </c>
      <c r="I17" s="311">
        <v>0</v>
      </c>
      <c r="J17" s="312">
        <v>0</v>
      </c>
      <c r="K17" s="361">
        <f t="shared" si="0"/>
        <v>0</v>
      </c>
      <c r="L17" s="362"/>
      <c r="M17" s="363"/>
      <c r="N17" s="361">
        <f t="shared" si="1"/>
        <v>0</v>
      </c>
      <c r="O17" s="362"/>
      <c r="P17" s="363"/>
      <c r="Q17" s="361">
        <f t="shared" si="2"/>
        <v>0</v>
      </c>
      <c r="R17" s="362"/>
      <c r="S17" s="363"/>
      <c r="T17" s="14"/>
    </row>
    <row r="18" spans="2:20">
      <c r="B18" s="2"/>
      <c r="C18" s="1">
        <v>3</v>
      </c>
      <c r="D18" s="225"/>
      <c r="E18" s="225"/>
      <c r="F18" s="225"/>
      <c r="G18" s="225"/>
      <c r="H18" s="311">
        <v>0</v>
      </c>
      <c r="I18" s="311">
        <v>0</v>
      </c>
      <c r="J18" s="312">
        <v>0</v>
      </c>
      <c r="K18" s="361">
        <f t="shared" si="0"/>
        <v>0</v>
      </c>
      <c r="L18" s="362"/>
      <c r="M18" s="363"/>
      <c r="N18" s="361">
        <f t="shared" si="1"/>
        <v>0</v>
      </c>
      <c r="O18" s="362"/>
      <c r="P18" s="363"/>
      <c r="Q18" s="361">
        <f t="shared" si="2"/>
        <v>0</v>
      </c>
      <c r="R18" s="362"/>
      <c r="S18" s="363"/>
      <c r="T18" s="14"/>
    </row>
    <row r="19" spans="2:20">
      <c r="B19" s="2"/>
      <c r="C19" s="1">
        <v>4</v>
      </c>
      <c r="D19" s="225"/>
      <c r="E19" s="225"/>
      <c r="F19" s="225"/>
      <c r="G19" s="225"/>
      <c r="H19" s="311">
        <v>0</v>
      </c>
      <c r="I19" s="311">
        <v>0</v>
      </c>
      <c r="J19" s="312">
        <v>0</v>
      </c>
      <c r="K19" s="361">
        <f t="shared" si="0"/>
        <v>0</v>
      </c>
      <c r="L19" s="362"/>
      <c r="M19" s="363"/>
      <c r="N19" s="361">
        <f t="shared" si="1"/>
        <v>0</v>
      </c>
      <c r="O19" s="362"/>
      <c r="P19" s="363"/>
      <c r="Q19" s="361">
        <f t="shared" si="2"/>
        <v>0</v>
      </c>
      <c r="R19" s="362"/>
      <c r="S19" s="363"/>
      <c r="T19" s="14"/>
    </row>
    <row r="20" spans="2:20">
      <c r="B20" s="2"/>
      <c r="C20" s="1">
        <v>5</v>
      </c>
      <c r="D20" s="225"/>
      <c r="E20" s="225"/>
      <c r="F20" s="225"/>
      <c r="G20" s="225"/>
      <c r="H20" s="311">
        <v>0</v>
      </c>
      <c r="I20" s="311">
        <v>0</v>
      </c>
      <c r="J20" s="312">
        <v>0</v>
      </c>
      <c r="K20" s="361">
        <f t="shared" si="0"/>
        <v>0</v>
      </c>
      <c r="L20" s="362"/>
      <c r="M20" s="363"/>
      <c r="N20" s="361">
        <f t="shared" si="1"/>
        <v>0</v>
      </c>
      <c r="O20" s="362"/>
      <c r="P20" s="363"/>
      <c r="Q20" s="361">
        <f t="shared" si="2"/>
        <v>0</v>
      </c>
      <c r="R20" s="362"/>
      <c r="S20" s="363"/>
      <c r="T20" s="14"/>
    </row>
    <row r="21" spans="2:20">
      <c r="B21" s="2"/>
      <c r="C21" s="1">
        <v>6</v>
      </c>
      <c r="D21" s="225"/>
      <c r="E21" s="225"/>
      <c r="F21" s="225"/>
      <c r="G21" s="225"/>
      <c r="H21" s="311">
        <v>0</v>
      </c>
      <c r="I21" s="311">
        <v>0</v>
      </c>
      <c r="J21" s="312">
        <v>0</v>
      </c>
      <c r="K21" s="361">
        <f t="shared" si="0"/>
        <v>0</v>
      </c>
      <c r="L21" s="362"/>
      <c r="M21" s="363"/>
      <c r="N21" s="361">
        <f t="shared" si="1"/>
        <v>0</v>
      </c>
      <c r="O21" s="362"/>
      <c r="P21" s="363"/>
      <c r="Q21" s="361">
        <f t="shared" si="2"/>
        <v>0</v>
      </c>
      <c r="R21" s="362"/>
      <c r="S21" s="363"/>
      <c r="T21" s="14"/>
    </row>
    <row r="22" spans="2:20">
      <c r="B22" s="2"/>
      <c r="C22" s="1">
        <v>7</v>
      </c>
      <c r="D22" s="225"/>
      <c r="E22" s="225"/>
      <c r="F22" s="225"/>
      <c r="G22" s="225"/>
      <c r="H22" s="311">
        <v>0</v>
      </c>
      <c r="I22" s="311">
        <v>0</v>
      </c>
      <c r="J22" s="312">
        <v>0</v>
      </c>
      <c r="K22" s="361">
        <f t="shared" si="0"/>
        <v>0</v>
      </c>
      <c r="L22" s="362"/>
      <c r="M22" s="363"/>
      <c r="N22" s="361">
        <f t="shared" si="1"/>
        <v>0</v>
      </c>
      <c r="O22" s="362"/>
      <c r="P22" s="363"/>
      <c r="Q22" s="361">
        <f t="shared" si="2"/>
        <v>0</v>
      </c>
      <c r="R22" s="362"/>
      <c r="S22" s="363"/>
      <c r="T22" s="14"/>
    </row>
    <row r="23" spans="2:20">
      <c r="B23" s="2"/>
      <c r="C23" s="1">
        <v>8</v>
      </c>
      <c r="D23" s="225"/>
      <c r="E23" s="225"/>
      <c r="F23" s="225"/>
      <c r="G23" s="225"/>
      <c r="H23" s="311">
        <v>0</v>
      </c>
      <c r="I23" s="311">
        <v>0</v>
      </c>
      <c r="J23" s="312">
        <v>0</v>
      </c>
      <c r="K23" s="361">
        <f t="shared" si="0"/>
        <v>0</v>
      </c>
      <c r="L23" s="362"/>
      <c r="M23" s="363"/>
      <c r="N23" s="361">
        <f t="shared" si="1"/>
        <v>0</v>
      </c>
      <c r="O23" s="362"/>
      <c r="P23" s="363"/>
      <c r="Q23" s="361">
        <f t="shared" si="2"/>
        <v>0</v>
      </c>
      <c r="R23" s="362"/>
      <c r="S23" s="363"/>
      <c r="T23" s="14"/>
    </row>
    <row r="24" spans="2:20">
      <c r="B24" s="2"/>
      <c r="C24" s="1">
        <v>9</v>
      </c>
      <c r="D24" s="225"/>
      <c r="E24" s="225"/>
      <c r="F24" s="225"/>
      <c r="G24" s="225"/>
      <c r="H24" s="311">
        <v>0</v>
      </c>
      <c r="I24" s="311">
        <v>0</v>
      </c>
      <c r="J24" s="312">
        <v>0</v>
      </c>
      <c r="K24" s="361">
        <f t="shared" si="0"/>
        <v>0</v>
      </c>
      <c r="L24" s="362"/>
      <c r="M24" s="363"/>
      <c r="N24" s="361">
        <f t="shared" si="1"/>
        <v>0</v>
      </c>
      <c r="O24" s="362"/>
      <c r="P24" s="363"/>
      <c r="Q24" s="361">
        <f t="shared" si="2"/>
        <v>0</v>
      </c>
      <c r="R24" s="362"/>
      <c r="S24" s="363"/>
      <c r="T24" s="14"/>
    </row>
    <row r="25" spans="2:20">
      <c r="B25" s="2"/>
      <c r="C25" s="1">
        <v>10</v>
      </c>
      <c r="D25" s="225"/>
      <c r="E25" s="225"/>
      <c r="F25" s="225"/>
      <c r="G25" s="225"/>
      <c r="H25" s="311">
        <v>0</v>
      </c>
      <c r="I25" s="311">
        <v>0</v>
      </c>
      <c r="J25" s="312">
        <v>0</v>
      </c>
      <c r="K25" s="361">
        <f t="shared" si="0"/>
        <v>0</v>
      </c>
      <c r="L25" s="362"/>
      <c r="M25" s="363"/>
      <c r="N25" s="361">
        <f t="shared" si="1"/>
        <v>0</v>
      </c>
      <c r="O25" s="362"/>
      <c r="P25" s="363"/>
      <c r="Q25" s="361">
        <f t="shared" si="2"/>
        <v>0</v>
      </c>
      <c r="R25" s="362"/>
      <c r="S25" s="363"/>
      <c r="T25" s="14"/>
    </row>
    <row r="26" spans="2:20">
      <c r="B26" s="2"/>
      <c r="C26" s="1">
        <v>11</v>
      </c>
      <c r="D26" s="225"/>
      <c r="E26" s="225"/>
      <c r="F26" s="225"/>
      <c r="G26" s="225"/>
      <c r="H26" s="311">
        <v>0</v>
      </c>
      <c r="I26" s="311">
        <v>0</v>
      </c>
      <c r="J26" s="312">
        <v>0</v>
      </c>
      <c r="K26" s="361">
        <f t="shared" si="0"/>
        <v>0</v>
      </c>
      <c r="L26" s="362"/>
      <c r="M26" s="363"/>
      <c r="N26" s="361">
        <f t="shared" si="1"/>
        <v>0</v>
      </c>
      <c r="O26" s="362"/>
      <c r="P26" s="363"/>
      <c r="Q26" s="361">
        <f t="shared" si="2"/>
        <v>0</v>
      </c>
      <c r="R26" s="362"/>
      <c r="S26" s="363"/>
      <c r="T26" s="14"/>
    </row>
    <row r="27" spans="2:20">
      <c r="B27" s="2"/>
      <c r="C27" s="1">
        <v>12</v>
      </c>
      <c r="D27" s="225"/>
      <c r="E27" s="225"/>
      <c r="F27" s="225"/>
      <c r="G27" s="225"/>
      <c r="H27" s="311">
        <v>0</v>
      </c>
      <c r="I27" s="311">
        <v>0</v>
      </c>
      <c r="J27" s="312">
        <v>0</v>
      </c>
      <c r="K27" s="361">
        <f t="shared" si="0"/>
        <v>0</v>
      </c>
      <c r="L27" s="362"/>
      <c r="M27" s="363"/>
      <c r="N27" s="361">
        <f t="shared" si="1"/>
        <v>0</v>
      </c>
      <c r="O27" s="362"/>
      <c r="P27" s="363"/>
      <c r="Q27" s="361">
        <f t="shared" si="2"/>
        <v>0</v>
      </c>
      <c r="R27" s="362"/>
      <c r="S27" s="363"/>
      <c r="T27" s="14"/>
    </row>
    <row r="28" spans="2:20">
      <c r="B28" s="2"/>
      <c r="C28" s="1">
        <v>13</v>
      </c>
      <c r="D28" s="225"/>
      <c r="E28" s="225"/>
      <c r="F28" s="225"/>
      <c r="G28" s="225"/>
      <c r="H28" s="311">
        <v>0</v>
      </c>
      <c r="I28" s="311">
        <v>0</v>
      </c>
      <c r="J28" s="312">
        <v>0</v>
      </c>
      <c r="K28" s="361">
        <f t="shared" si="0"/>
        <v>0</v>
      </c>
      <c r="L28" s="362"/>
      <c r="M28" s="363"/>
      <c r="N28" s="361">
        <f t="shared" si="1"/>
        <v>0</v>
      </c>
      <c r="O28" s="362"/>
      <c r="P28" s="363"/>
      <c r="Q28" s="361">
        <f t="shared" si="2"/>
        <v>0</v>
      </c>
      <c r="R28" s="362"/>
      <c r="S28" s="363"/>
      <c r="T28" s="14"/>
    </row>
    <row r="29" spans="2:20">
      <c r="B29" s="2"/>
      <c r="C29" s="1">
        <v>14</v>
      </c>
      <c r="D29" s="225"/>
      <c r="E29" s="225"/>
      <c r="F29" s="225"/>
      <c r="G29" s="225"/>
      <c r="H29" s="311">
        <v>0</v>
      </c>
      <c r="I29" s="311">
        <v>0</v>
      </c>
      <c r="J29" s="312">
        <v>0</v>
      </c>
      <c r="K29" s="361">
        <f t="shared" si="0"/>
        <v>0</v>
      </c>
      <c r="L29" s="362"/>
      <c r="M29" s="363"/>
      <c r="N29" s="361">
        <f t="shared" si="1"/>
        <v>0</v>
      </c>
      <c r="O29" s="362"/>
      <c r="P29" s="363"/>
      <c r="Q29" s="361">
        <f t="shared" si="2"/>
        <v>0</v>
      </c>
      <c r="R29" s="362"/>
      <c r="S29" s="363"/>
      <c r="T29" s="14"/>
    </row>
    <row r="30" spans="2:20">
      <c r="B30" s="2"/>
      <c r="C30" s="1">
        <v>15</v>
      </c>
      <c r="D30" s="225"/>
      <c r="E30" s="225"/>
      <c r="F30" s="225"/>
      <c r="G30" s="225"/>
      <c r="H30" s="311">
        <v>0</v>
      </c>
      <c r="I30" s="311">
        <v>0</v>
      </c>
      <c r="J30" s="312">
        <v>0</v>
      </c>
      <c r="K30" s="361">
        <f t="shared" si="0"/>
        <v>0</v>
      </c>
      <c r="L30" s="362"/>
      <c r="M30" s="363"/>
      <c r="N30" s="361">
        <f t="shared" si="1"/>
        <v>0</v>
      </c>
      <c r="O30" s="362"/>
      <c r="P30" s="363"/>
      <c r="Q30" s="361">
        <f t="shared" si="2"/>
        <v>0</v>
      </c>
      <c r="R30" s="362"/>
      <c r="S30" s="363"/>
      <c r="T30" s="14"/>
    </row>
    <row r="31" spans="2:20">
      <c r="B31" s="2"/>
      <c r="C31" s="1">
        <v>16</v>
      </c>
      <c r="D31" s="225"/>
      <c r="E31" s="225"/>
      <c r="F31" s="225"/>
      <c r="G31" s="225"/>
      <c r="H31" s="311">
        <v>0</v>
      </c>
      <c r="I31" s="311">
        <v>0</v>
      </c>
      <c r="J31" s="312">
        <v>0</v>
      </c>
      <c r="K31" s="361">
        <f t="shared" si="0"/>
        <v>0</v>
      </c>
      <c r="L31" s="362"/>
      <c r="M31" s="363"/>
      <c r="N31" s="361">
        <f t="shared" si="1"/>
        <v>0</v>
      </c>
      <c r="O31" s="362"/>
      <c r="P31" s="363"/>
      <c r="Q31" s="361">
        <f t="shared" si="2"/>
        <v>0</v>
      </c>
      <c r="R31" s="362"/>
      <c r="S31" s="363"/>
      <c r="T31" s="14"/>
    </row>
    <row r="32" spans="2:20">
      <c r="B32" s="2"/>
      <c r="C32" s="1">
        <v>17</v>
      </c>
      <c r="D32" s="225"/>
      <c r="E32" s="225"/>
      <c r="F32" s="225"/>
      <c r="G32" s="225"/>
      <c r="H32" s="311">
        <v>0</v>
      </c>
      <c r="I32" s="311">
        <v>0</v>
      </c>
      <c r="J32" s="312">
        <v>0</v>
      </c>
      <c r="K32" s="361">
        <f t="shared" si="0"/>
        <v>0</v>
      </c>
      <c r="L32" s="362"/>
      <c r="M32" s="363"/>
      <c r="N32" s="361">
        <f t="shared" si="1"/>
        <v>0</v>
      </c>
      <c r="O32" s="362"/>
      <c r="P32" s="363"/>
      <c r="Q32" s="361">
        <f t="shared" si="2"/>
        <v>0</v>
      </c>
      <c r="R32" s="362"/>
      <c r="S32" s="363"/>
      <c r="T32" s="14"/>
    </row>
    <row r="33" spans="2:20">
      <c r="B33" s="2"/>
      <c r="C33" s="1">
        <v>18</v>
      </c>
      <c r="D33" s="225"/>
      <c r="E33" s="225"/>
      <c r="F33" s="225"/>
      <c r="G33" s="225"/>
      <c r="H33" s="311">
        <v>0</v>
      </c>
      <c r="I33" s="311">
        <v>0</v>
      </c>
      <c r="J33" s="312">
        <v>0</v>
      </c>
      <c r="K33" s="361">
        <f t="shared" si="0"/>
        <v>0</v>
      </c>
      <c r="L33" s="362"/>
      <c r="M33" s="363"/>
      <c r="N33" s="361">
        <f t="shared" si="1"/>
        <v>0</v>
      </c>
      <c r="O33" s="362"/>
      <c r="P33" s="363"/>
      <c r="Q33" s="361">
        <f t="shared" si="2"/>
        <v>0</v>
      </c>
      <c r="R33" s="362"/>
      <c r="S33" s="363"/>
      <c r="T33" s="14"/>
    </row>
    <row r="34" spans="2:20">
      <c r="B34" s="2"/>
      <c r="C34" s="1">
        <v>19</v>
      </c>
      <c r="D34" s="225"/>
      <c r="E34" s="225"/>
      <c r="F34" s="225"/>
      <c r="G34" s="225"/>
      <c r="H34" s="311">
        <v>0</v>
      </c>
      <c r="I34" s="311">
        <v>0</v>
      </c>
      <c r="J34" s="312">
        <v>0</v>
      </c>
      <c r="K34" s="361">
        <f t="shared" si="0"/>
        <v>0</v>
      </c>
      <c r="L34" s="362"/>
      <c r="M34" s="363"/>
      <c r="N34" s="361">
        <f t="shared" si="1"/>
        <v>0</v>
      </c>
      <c r="O34" s="362"/>
      <c r="P34" s="363"/>
      <c r="Q34" s="361">
        <f t="shared" si="2"/>
        <v>0</v>
      </c>
      <c r="R34" s="362"/>
      <c r="S34" s="363"/>
      <c r="T34" s="14"/>
    </row>
    <row r="35" spans="2:20">
      <c r="B35" s="2"/>
      <c r="C35" s="1">
        <v>20</v>
      </c>
      <c r="D35" s="225"/>
      <c r="E35" s="225"/>
      <c r="F35" s="225"/>
      <c r="G35" s="225"/>
      <c r="H35" s="311">
        <v>0</v>
      </c>
      <c r="I35" s="311">
        <v>0</v>
      </c>
      <c r="J35" s="312">
        <v>0</v>
      </c>
      <c r="K35" s="361">
        <f t="shared" si="0"/>
        <v>0</v>
      </c>
      <c r="L35" s="362"/>
      <c r="M35" s="363"/>
      <c r="N35" s="361">
        <f t="shared" si="1"/>
        <v>0</v>
      </c>
      <c r="O35" s="362"/>
      <c r="P35" s="363"/>
      <c r="Q35" s="361">
        <f t="shared" si="2"/>
        <v>0</v>
      </c>
      <c r="R35" s="362"/>
      <c r="S35" s="363"/>
      <c r="T35" s="14"/>
    </row>
    <row r="36" spans="2:20">
      <c r="B36" s="2"/>
      <c r="C36" s="1">
        <v>21</v>
      </c>
      <c r="D36" s="225"/>
      <c r="E36" s="225"/>
      <c r="F36" s="225"/>
      <c r="G36" s="225"/>
      <c r="H36" s="311">
        <v>0</v>
      </c>
      <c r="I36" s="311">
        <v>0</v>
      </c>
      <c r="J36" s="312">
        <v>0</v>
      </c>
      <c r="K36" s="361">
        <f t="shared" si="0"/>
        <v>0</v>
      </c>
      <c r="L36" s="362"/>
      <c r="M36" s="363"/>
      <c r="N36" s="361">
        <f t="shared" si="1"/>
        <v>0</v>
      </c>
      <c r="O36" s="362"/>
      <c r="P36" s="363"/>
      <c r="Q36" s="361">
        <f t="shared" si="2"/>
        <v>0</v>
      </c>
      <c r="R36" s="362"/>
      <c r="S36" s="363"/>
      <c r="T36" s="14"/>
    </row>
    <row r="37" spans="2:20">
      <c r="B37" s="2"/>
      <c r="C37" s="1">
        <v>22</v>
      </c>
      <c r="D37" s="225"/>
      <c r="E37" s="225"/>
      <c r="F37" s="225"/>
      <c r="G37" s="225"/>
      <c r="H37" s="311">
        <v>0</v>
      </c>
      <c r="I37" s="311">
        <v>0</v>
      </c>
      <c r="J37" s="312">
        <v>0</v>
      </c>
      <c r="K37" s="361">
        <f t="shared" si="0"/>
        <v>0</v>
      </c>
      <c r="L37" s="362"/>
      <c r="M37" s="363"/>
      <c r="N37" s="361">
        <f t="shared" si="1"/>
        <v>0</v>
      </c>
      <c r="O37" s="362"/>
      <c r="P37" s="363"/>
      <c r="Q37" s="361">
        <f t="shared" si="2"/>
        <v>0</v>
      </c>
      <c r="R37" s="362"/>
      <c r="S37" s="363"/>
      <c r="T37" s="14"/>
    </row>
    <row r="38" spans="2:20">
      <c r="B38" s="2"/>
      <c r="C38" s="1">
        <v>23</v>
      </c>
      <c r="D38" s="225"/>
      <c r="E38" s="225"/>
      <c r="F38" s="225"/>
      <c r="G38" s="225"/>
      <c r="H38" s="311">
        <v>0</v>
      </c>
      <c r="I38" s="311">
        <v>0</v>
      </c>
      <c r="J38" s="312">
        <v>0</v>
      </c>
      <c r="K38" s="361">
        <f t="shared" si="0"/>
        <v>0</v>
      </c>
      <c r="L38" s="362"/>
      <c r="M38" s="363"/>
      <c r="N38" s="361">
        <f t="shared" si="1"/>
        <v>0</v>
      </c>
      <c r="O38" s="362"/>
      <c r="P38" s="363"/>
      <c r="Q38" s="361">
        <f t="shared" si="2"/>
        <v>0</v>
      </c>
      <c r="R38" s="362"/>
      <c r="S38" s="363"/>
      <c r="T38" s="14"/>
    </row>
    <row r="39" spans="2:20">
      <c r="B39" s="2"/>
      <c r="C39" s="1">
        <v>24</v>
      </c>
      <c r="D39" s="225"/>
      <c r="E39" s="225"/>
      <c r="F39" s="225"/>
      <c r="G39" s="225"/>
      <c r="H39" s="311">
        <v>0</v>
      </c>
      <c r="I39" s="311">
        <v>0</v>
      </c>
      <c r="J39" s="312">
        <v>0</v>
      </c>
      <c r="K39" s="361">
        <f t="shared" si="0"/>
        <v>0</v>
      </c>
      <c r="L39" s="362"/>
      <c r="M39" s="363"/>
      <c r="N39" s="361">
        <f t="shared" si="1"/>
        <v>0</v>
      </c>
      <c r="O39" s="362"/>
      <c r="P39" s="363"/>
      <c r="Q39" s="361">
        <f t="shared" si="2"/>
        <v>0</v>
      </c>
      <c r="R39" s="362"/>
      <c r="S39" s="363"/>
      <c r="T39" s="14"/>
    </row>
    <row r="40" spans="2:20">
      <c r="B40" s="2"/>
      <c r="C40" s="1">
        <v>25</v>
      </c>
      <c r="D40" s="225"/>
      <c r="E40" s="225"/>
      <c r="F40" s="225"/>
      <c r="G40" s="225"/>
      <c r="H40" s="311">
        <v>0</v>
      </c>
      <c r="I40" s="311">
        <v>0</v>
      </c>
      <c r="J40" s="312">
        <v>0</v>
      </c>
      <c r="K40" s="361">
        <f t="shared" si="0"/>
        <v>0</v>
      </c>
      <c r="L40" s="362"/>
      <c r="M40" s="363"/>
      <c r="N40" s="361">
        <f t="shared" si="1"/>
        <v>0</v>
      </c>
      <c r="O40" s="362"/>
      <c r="P40" s="363"/>
      <c r="Q40" s="361">
        <f t="shared" si="2"/>
        <v>0</v>
      </c>
      <c r="R40" s="362"/>
      <c r="S40" s="363"/>
      <c r="T40" s="14"/>
    </row>
    <row r="41" spans="2:20">
      <c r="B41" s="2"/>
      <c r="C41" s="1">
        <v>26</v>
      </c>
      <c r="D41" s="225"/>
      <c r="E41" s="225"/>
      <c r="F41" s="225"/>
      <c r="G41" s="225"/>
      <c r="H41" s="311">
        <v>0</v>
      </c>
      <c r="I41" s="311">
        <v>0</v>
      </c>
      <c r="J41" s="312">
        <v>0</v>
      </c>
      <c r="K41" s="361">
        <f t="shared" si="0"/>
        <v>0</v>
      </c>
      <c r="L41" s="362"/>
      <c r="M41" s="363"/>
      <c r="N41" s="361">
        <f t="shared" si="1"/>
        <v>0</v>
      </c>
      <c r="O41" s="362"/>
      <c r="P41" s="363"/>
      <c r="Q41" s="361">
        <f t="shared" si="2"/>
        <v>0</v>
      </c>
      <c r="R41" s="362"/>
      <c r="S41" s="363"/>
      <c r="T41" s="14"/>
    </row>
    <row r="42" spans="2:20">
      <c r="B42" s="2"/>
      <c r="C42" s="1">
        <v>27</v>
      </c>
      <c r="D42" s="225"/>
      <c r="E42" s="225"/>
      <c r="F42" s="225"/>
      <c r="G42" s="225"/>
      <c r="H42" s="311">
        <v>0</v>
      </c>
      <c r="I42" s="311">
        <v>0</v>
      </c>
      <c r="J42" s="312">
        <v>0</v>
      </c>
      <c r="K42" s="361">
        <f t="shared" si="0"/>
        <v>0</v>
      </c>
      <c r="L42" s="362"/>
      <c r="M42" s="363"/>
      <c r="N42" s="361">
        <f t="shared" si="1"/>
        <v>0</v>
      </c>
      <c r="O42" s="362"/>
      <c r="P42" s="363"/>
      <c r="Q42" s="361">
        <f t="shared" si="2"/>
        <v>0</v>
      </c>
      <c r="R42" s="362"/>
      <c r="S42" s="363"/>
      <c r="T42" s="14"/>
    </row>
    <row r="43" spans="2:20">
      <c r="B43" s="2"/>
      <c r="C43" s="1">
        <v>28</v>
      </c>
      <c r="D43" s="225"/>
      <c r="E43" s="225"/>
      <c r="F43" s="225"/>
      <c r="G43" s="225"/>
      <c r="H43" s="311">
        <v>0</v>
      </c>
      <c r="I43" s="311">
        <v>0</v>
      </c>
      <c r="J43" s="312">
        <v>0</v>
      </c>
      <c r="K43" s="361">
        <f t="shared" si="0"/>
        <v>0</v>
      </c>
      <c r="L43" s="362"/>
      <c r="M43" s="363"/>
      <c r="N43" s="361">
        <f t="shared" si="1"/>
        <v>0</v>
      </c>
      <c r="O43" s="362"/>
      <c r="P43" s="363"/>
      <c r="Q43" s="361">
        <f t="shared" si="2"/>
        <v>0</v>
      </c>
      <c r="R43" s="362"/>
      <c r="S43" s="363"/>
      <c r="T43" s="14"/>
    </row>
    <row r="44" spans="2:20">
      <c r="B44" s="2"/>
      <c r="C44" s="1">
        <v>29</v>
      </c>
      <c r="D44" s="225"/>
      <c r="E44" s="225"/>
      <c r="F44" s="225"/>
      <c r="G44" s="225"/>
      <c r="H44" s="311">
        <v>0</v>
      </c>
      <c r="I44" s="311">
        <v>0</v>
      </c>
      <c r="J44" s="312">
        <v>0</v>
      </c>
      <c r="K44" s="361">
        <f t="shared" si="0"/>
        <v>0</v>
      </c>
      <c r="L44" s="362"/>
      <c r="M44" s="363"/>
      <c r="N44" s="361">
        <f t="shared" si="1"/>
        <v>0</v>
      </c>
      <c r="O44" s="362"/>
      <c r="P44" s="363"/>
      <c r="Q44" s="361">
        <f t="shared" si="2"/>
        <v>0</v>
      </c>
      <c r="R44" s="362"/>
      <c r="S44" s="363"/>
      <c r="T44" s="14"/>
    </row>
    <row r="45" spans="2:20">
      <c r="B45" s="2"/>
      <c r="C45" s="1">
        <v>30</v>
      </c>
      <c r="D45" s="225"/>
      <c r="E45" s="225"/>
      <c r="F45" s="225"/>
      <c r="G45" s="225"/>
      <c r="H45" s="311">
        <v>0</v>
      </c>
      <c r="I45" s="311">
        <v>0</v>
      </c>
      <c r="J45" s="312">
        <v>0</v>
      </c>
      <c r="K45" s="361">
        <f t="shared" si="0"/>
        <v>0</v>
      </c>
      <c r="L45" s="362"/>
      <c r="M45" s="363"/>
      <c r="N45" s="361">
        <f t="shared" si="1"/>
        <v>0</v>
      </c>
      <c r="O45" s="362"/>
      <c r="P45" s="363"/>
      <c r="Q45" s="361">
        <f t="shared" si="2"/>
        <v>0</v>
      </c>
      <c r="R45" s="362"/>
      <c r="S45" s="363"/>
      <c r="T45" s="14"/>
    </row>
    <row r="46" spans="2:20" hidden="1" outlineLevel="2">
      <c r="B46" s="2"/>
      <c r="C46" s="1">
        <v>31</v>
      </c>
      <c r="D46" s="225"/>
      <c r="E46" s="225"/>
      <c r="F46" s="225"/>
      <c r="G46" s="225"/>
      <c r="H46" s="311">
        <v>0</v>
      </c>
      <c r="I46" s="311">
        <v>0</v>
      </c>
      <c r="J46" s="312">
        <v>0</v>
      </c>
      <c r="K46" s="361">
        <f t="shared" si="0"/>
        <v>0</v>
      </c>
      <c r="L46" s="362"/>
      <c r="M46" s="363"/>
      <c r="N46" s="361">
        <f t="shared" si="1"/>
        <v>0</v>
      </c>
      <c r="O46" s="362"/>
      <c r="P46" s="363"/>
      <c r="Q46" s="361">
        <f t="shared" si="2"/>
        <v>0</v>
      </c>
      <c r="R46" s="362"/>
      <c r="S46" s="363"/>
      <c r="T46" s="14"/>
    </row>
    <row r="47" spans="2:20" hidden="1" outlineLevel="2">
      <c r="B47" s="2"/>
      <c r="C47" s="1">
        <v>32</v>
      </c>
      <c r="D47" s="225"/>
      <c r="E47" s="225"/>
      <c r="F47" s="225"/>
      <c r="G47" s="225"/>
      <c r="H47" s="311">
        <v>0</v>
      </c>
      <c r="I47" s="311">
        <v>0</v>
      </c>
      <c r="J47" s="312">
        <v>0</v>
      </c>
      <c r="K47" s="361">
        <f t="shared" si="0"/>
        <v>0</v>
      </c>
      <c r="L47" s="362"/>
      <c r="M47" s="363"/>
      <c r="N47" s="361">
        <f t="shared" si="1"/>
        <v>0</v>
      </c>
      <c r="O47" s="362"/>
      <c r="P47" s="363"/>
      <c r="Q47" s="361">
        <f t="shared" si="2"/>
        <v>0</v>
      </c>
      <c r="R47" s="362"/>
      <c r="S47" s="363"/>
      <c r="T47" s="14"/>
    </row>
    <row r="48" spans="2:20" hidden="1" outlineLevel="2">
      <c r="B48" s="2"/>
      <c r="C48" s="1">
        <v>33</v>
      </c>
      <c r="D48" s="225"/>
      <c r="E48" s="225"/>
      <c r="F48" s="225"/>
      <c r="G48" s="225"/>
      <c r="H48" s="311">
        <v>0</v>
      </c>
      <c r="I48" s="311">
        <v>0</v>
      </c>
      <c r="J48" s="312">
        <v>0</v>
      </c>
      <c r="K48" s="361">
        <f t="shared" si="0"/>
        <v>0</v>
      </c>
      <c r="L48" s="362"/>
      <c r="M48" s="363"/>
      <c r="N48" s="361">
        <f t="shared" si="1"/>
        <v>0</v>
      </c>
      <c r="O48" s="362"/>
      <c r="P48" s="363"/>
      <c r="Q48" s="361">
        <f t="shared" si="2"/>
        <v>0</v>
      </c>
      <c r="R48" s="362"/>
      <c r="S48" s="363"/>
      <c r="T48" s="14"/>
    </row>
    <row r="49" spans="2:20" hidden="1" outlineLevel="2">
      <c r="B49" s="2"/>
      <c r="C49" s="1">
        <v>34</v>
      </c>
      <c r="D49" s="225"/>
      <c r="E49" s="225"/>
      <c r="F49" s="225"/>
      <c r="G49" s="225"/>
      <c r="H49" s="311">
        <v>0</v>
      </c>
      <c r="I49" s="311">
        <v>0</v>
      </c>
      <c r="J49" s="312">
        <v>0</v>
      </c>
      <c r="K49" s="361">
        <f t="shared" si="0"/>
        <v>0</v>
      </c>
      <c r="L49" s="362"/>
      <c r="M49" s="363"/>
      <c r="N49" s="361">
        <f t="shared" si="1"/>
        <v>0</v>
      </c>
      <c r="O49" s="362"/>
      <c r="P49" s="363"/>
      <c r="Q49" s="361">
        <f t="shared" si="2"/>
        <v>0</v>
      </c>
      <c r="R49" s="362"/>
      <c r="S49" s="363"/>
      <c r="T49" s="14"/>
    </row>
    <row r="50" spans="2:20" hidden="1" outlineLevel="2">
      <c r="B50" s="2"/>
      <c r="C50" s="1">
        <v>35</v>
      </c>
      <c r="D50" s="225"/>
      <c r="E50" s="225"/>
      <c r="F50" s="225"/>
      <c r="G50" s="225"/>
      <c r="H50" s="311">
        <v>0</v>
      </c>
      <c r="I50" s="311">
        <v>0</v>
      </c>
      <c r="J50" s="312">
        <v>0</v>
      </c>
      <c r="K50" s="361">
        <f t="shared" si="0"/>
        <v>0</v>
      </c>
      <c r="L50" s="362"/>
      <c r="M50" s="363"/>
      <c r="N50" s="361">
        <f t="shared" si="1"/>
        <v>0</v>
      </c>
      <c r="O50" s="362"/>
      <c r="P50" s="363"/>
      <c r="Q50" s="361">
        <f t="shared" si="2"/>
        <v>0</v>
      </c>
      <c r="R50" s="362"/>
      <c r="S50" s="363"/>
      <c r="T50" s="14"/>
    </row>
    <row r="51" spans="2:20" hidden="1" outlineLevel="2">
      <c r="B51" s="2"/>
      <c r="C51" s="1">
        <v>36</v>
      </c>
      <c r="D51" s="225"/>
      <c r="E51" s="225"/>
      <c r="F51" s="225"/>
      <c r="G51" s="225"/>
      <c r="H51" s="311">
        <v>0</v>
      </c>
      <c r="I51" s="311">
        <v>0</v>
      </c>
      <c r="J51" s="312">
        <v>0</v>
      </c>
      <c r="K51" s="361">
        <f t="shared" si="0"/>
        <v>0</v>
      </c>
      <c r="L51" s="362"/>
      <c r="M51" s="363"/>
      <c r="N51" s="361">
        <f t="shared" si="1"/>
        <v>0</v>
      </c>
      <c r="O51" s="362"/>
      <c r="P51" s="363"/>
      <c r="Q51" s="361">
        <f t="shared" si="2"/>
        <v>0</v>
      </c>
      <c r="R51" s="362"/>
      <c r="S51" s="363"/>
      <c r="T51" s="14"/>
    </row>
    <row r="52" spans="2:20" hidden="1" outlineLevel="2">
      <c r="B52" s="2"/>
      <c r="C52" s="1">
        <v>37</v>
      </c>
      <c r="D52" s="225"/>
      <c r="E52" s="225"/>
      <c r="F52" s="225"/>
      <c r="G52" s="225"/>
      <c r="H52" s="311">
        <v>0</v>
      </c>
      <c r="I52" s="311">
        <v>0</v>
      </c>
      <c r="J52" s="312">
        <v>0</v>
      </c>
      <c r="K52" s="361">
        <f t="shared" si="0"/>
        <v>0</v>
      </c>
      <c r="L52" s="362"/>
      <c r="M52" s="363"/>
      <c r="N52" s="361">
        <f t="shared" si="1"/>
        <v>0</v>
      </c>
      <c r="O52" s="362"/>
      <c r="P52" s="363"/>
      <c r="Q52" s="361">
        <f t="shared" si="2"/>
        <v>0</v>
      </c>
      <c r="R52" s="362"/>
      <c r="S52" s="363"/>
      <c r="T52" s="14"/>
    </row>
    <row r="53" spans="2:20" hidden="1" outlineLevel="2">
      <c r="B53" s="2"/>
      <c r="C53" s="1">
        <v>38</v>
      </c>
      <c r="D53" s="225"/>
      <c r="E53" s="225"/>
      <c r="F53" s="225"/>
      <c r="G53" s="225"/>
      <c r="H53" s="311">
        <v>0</v>
      </c>
      <c r="I53" s="311">
        <v>0</v>
      </c>
      <c r="J53" s="312">
        <v>0</v>
      </c>
      <c r="K53" s="361">
        <f t="shared" si="0"/>
        <v>0</v>
      </c>
      <c r="L53" s="362"/>
      <c r="M53" s="363"/>
      <c r="N53" s="361">
        <f t="shared" si="1"/>
        <v>0</v>
      </c>
      <c r="O53" s="362"/>
      <c r="P53" s="363"/>
      <c r="Q53" s="361">
        <f t="shared" si="2"/>
        <v>0</v>
      </c>
      <c r="R53" s="362"/>
      <c r="S53" s="363"/>
      <c r="T53" s="14"/>
    </row>
    <row r="54" spans="2:20" hidden="1" outlineLevel="2">
      <c r="B54" s="2"/>
      <c r="C54" s="1">
        <v>39</v>
      </c>
      <c r="D54" s="225"/>
      <c r="E54" s="225"/>
      <c r="F54" s="225"/>
      <c r="G54" s="225"/>
      <c r="H54" s="311">
        <v>0</v>
      </c>
      <c r="I54" s="311">
        <v>0</v>
      </c>
      <c r="J54" s="312">
        <v>0</v>
      </c>
      <c r="K54" s="361">
        <f t="shared" si="0"/>
        <v>0</v>
      </c>
      <c r="L54" s="362"/>
      <c r="M54" s="363"/>
      <c r="N54" s="361">
        <f t="shared" si="1"/>
        <v>0</v>
      </c>
      <c r="O54" s="362"/>
      <c r="P54" s="363"/>
      <c r="Q54" s="361">
        <f t="shared" si="2"/>
        <v>0</v>
      </c>
      <c r="R54" s="362"/>
      <c r="S54" s="363"/>
      <c r="T54" s="14"/>
    </row>
    <row r="55" spans="2:20" hidden="1" outlineLevel="2">
      <c r="B55" s="2"/>
      <c r="C55" s="1">
        <v>40</v>
      </c>
      <c r="D55" s="225"/>
      <c r="E55" s="225"/>
      <c r="F55" s="225"/>
      <c r="G55" s="225"/>
      <c r="H55" s="311">
        <v>0</v>
      </c>
      <c r="I55" s="311">
        <v>0</v>
      </c>
      <c r="J55" s="312">
        <v>0</v>
      </c>
      <c r="K55" s="361">
        <f t="shared" si="0"/>
        <v>0</v>
      </c>
      <c r="L55" s="362"/>
      <c r="M55" s="363"/>
      <c r="N55" s="361">
        <f t="shared" si="1"/>
        <v>0</v>
      </c>
      <c r="O55" s="362"/>
      <c r="P55" s="363"/>
      <c r="Q55" s="361">
        <f t="shared" si="2"/>
        <v>0</v>
      </c>
      <c r="R55" s="362"/>
      <c r="S55" s="363"/>
      <c r="T55" s="14"/>
    </row>
    <row r="56" spans="2:20" hidden="1" outlineLevel="2">
      <c r="B56" s="2"/>
      <c r="C56" s="1">
        <v>41</v>
      </c>
      <c r="D56" s="225"/>
      <c r="E56" s="225"/>
      <c r="F56" s="225"/>
      <c r="G56" s="225"/>
      <c r="H56" s="311">
        <v>0</v>
      </c>
      <c r="I56" s="311">
        <v>0</v>
      </c>
      <c r="J56" s="312">
        <v>0</v>
      </c>
      <c r="K56" s="361">
        <f t="shared" si="0"/>
        <v>0</v>
      </c>
      <c r="L56" s="362"/>
      <c r="M56" s="363"/>
      <c r="N56" s="361">
        <f t="shared" si="1"/>
        <v>0</v>
      </c>
      <c r="O56" s="362"/>
      <c r="P56" s="363"/>
      <c r="Q56" s="361">
        <f t="shared" si="2"/>
        <v>0</v>
      </c>
      <c r="R56" s="362"/>
      <c r="S56" s="363"/>
      <c r="T56" s="14"/>
    </row>
    <row r="57" spans="2:20" hidden="1" outlineLevel="2">
      <c r="B57" s="2"/>
      <c r="C57" s="1">
        <v>42</v>
      </c>
      <c r="D57" s="225"/>
      <c r="E57" s="225"/>
      <c r="F57" s="225"/>
      <c r="G57" s="225"/>
      <c r="H57" s="311">
        <v>0</v>
      </c>
      <c r="I57" s="311">
        <v>0</v>
      </c>
      <c r="J57" s="312">
        <v>0</v>
      </c>
      <c r="K57" s="361">
        <f t="shared" si="0"/>
        <v>0</v>
      </c>
      <c r="L57" s="362"/>
      <c r="M57" s="363"/>
      <c r="N57" s="361">
        <f t="shared" si="1"/>
        <v>0</v>
      </c>
      <c r="O57" s="362"/>
      <c r="P57" s="363"/>
      <c r="Q57" s="361">
        <f t="shared" si="2"/>
        <v>0</v>
      </c>
      <c r="R57" s="362"/>
      <c r="S57" s="363"/>
      <c r="T57" s="14"/>
    </row>
    <row r="58" spans="2:20" hidden="1" outlineLevel="2">
      <c r="B58" s="2"/>
      <c r="C58" s="1">
        <v>43</v>
      </c>
      <c r="D58" s="225"/>
      <c r="E58" s="225"/>
      <c r="F58" s="225"/>
      <c r="G58" s="225"/>
      <c r="H58" s="311">
        <v>0</v>
      </c>
      <c r="I58" s="311">
        <v>0</v>
      </c>
      <c r="J58" s="312">
        <v>0</v>
      </c>
      <c r="K58" s="361">
        <f t="shared" si="0"/>
        <v>0</v>
      </c>
      <c r="L58" s="362"/>
      <c r="M58" s="363"/>
      <c r="N58" s="361">
        <f t="shared" si="1"/>
        <v>0</v>
      </c>
      <c r="O58" s="362"/>
      <c r="P58" s="363"/>
      <c r="Q58" s="361">
        <f t="shared" si="2"/>
        <v>0</v>
      </c>
      <c r="R58" s="362"/>
      <c r="S58" s="363"/>
      <c r="T58" s="14"/>
    </row>
    <row r="59" spans="2:20" hidden="1" outlineLevel="2">
      <c r="B59" s="2"/>
      <c r="C59" s="1">
        <v>44</v>
      </c>
      <c r="D59" s="225"/>
      <c r="E59" s="225"/>
      <c r="F59" s="225"/>
      <c r="G59" s="225"/>
      <c r="H59" s="311">
        <v>0</v>
      </c>
      <c r="I59" s="311">
        <v>0</v>
      </c>
      <c r="J59" s="312">
        <v>0</v>
      </c>
      <c r="K59" s="361">
        <f t="shared" si="0"/>
        <v>0</v>
      </c>
      <c r="L59" s="362"/>
      <c r="M59" s="363"/>
      <c r="N59" s="361">
        <f t="shared" si="1"/>
        <v>0</v>
      </c>
      <c r="O59" s="362"/>
      <c r="P59" s="363"/>
      <c r="Q59" s="361">
        <f t="shared" si="2"/>
        <v>0</v>
      </c>
      <c r="R59" s="362"/>
      <c r="S59" s="363"/>
      <c r="T59" s="14"/>
    </row>
    <row r="60" spans="2:20" hidden="1" outlineLevel="2">
      <c r="B60" s="2"/>
      <c r="C60" s="1">
        <v>45</v>
      </c>
      <c r="D60" s="225"/>
      <c r="E60" s="225"/>
      <c r="F60" s="225"/>
      <c r="G60" s="225"/>
      <c r="H60" s="311">
        <v>0</v>
      </c>
      <c r="I60" s="311">
        <v>0</v>
      </c>
      <c r="J60" s="312">
        <v>0</v>
      </c>
      <c r="K60" s="361">
        <f t="shared" si="0"/>
        <v>0</v>
      </c>
      <c r="L60" s="362"/>
      <c r="M60" s="363"/>
      <c r="N60" s="361">
        <f t="shared" si="1"/>
        <v>0</v>
      </c>
      <c r="O60" s="362"/>
      <c r="P60" s="363"/>
      <c r="Q60" s="361">
        <f t="shared" si="2"/>
        <v>0</v>
      </c>
      <c r="R60" s="362"/>
      <c r="S60" s="363"/>
      <c r="T60" s="14"/>
    </row>
    <row r="61" spans="2:20" hidden="1" outlineLevel="2">
      <c r="B61" s="2"/>
      <c r="C61" s="1">
        <v>46</v>
      </c>
      <c r="D61" s="225"/>
      <c r="E61" s="225"/>
      <c r="F61" s="225"/>
      <c r="G61" s="225"/>
      <c r="H61" s="311">
        <v>0</v>
      </c>
      <c r="I61" s="311">
        <v>0</v>
      </c>
      <c r="J61" s="312">
        <v>0</v>
      </c>
      <c r="K61" s="361">
        <f t="shared" si="0"/>
        <v>0</v>
      </c>
      <c r="L61" s="362"/>
      <c r="M61" s="363"/>
      <c r="N61" s="361">
        <f t="shared" si="1"/>
        <v>0</v>
      </c>
      <c r="O61" s="362"/>
      <c r="P61" s="363"/>
      <c r="Q61" s="361">
        <f t="shared" si="2"/>
        <v>0</v>
      </c>
      <c r="R61" s="362"/>
      <c r="S61" s="363"/>
      <c r="T61" s="14"/>
    </row>
    <row r="62" spans="2:20" hidden="1" outlineLevel="2">
      <c r="B62" s="2"/>
      <c r="C62" s="1">
        <v>47</v>
      </c>
      <c r="D62" s="225"/>
      <c r="E62" s="225"/>
      <c r="F62" s="225"/>
      <c r="G62" s="225"/>
      <c r="H62" s="311">
        <v>0</v>
      </c>
      <c r="I62" s="311">
        <v>0</v>
      </c>
      <c r="J62" s="312">
        <v>0</v>
      </c>
      <c r="K62" s="361">
        <f t="shared" si="0"/>
        <v>0</v>
      </c>
      <c r="L62" s="362"/>
      <c r="M62" s="363"/>
      <c r="N62" s="361">
        <f t="shared" si="1"/>
        <v>0</v>
      </c>
      <c r="O62" s="362"/>
      <c r="P62" s="363"/>
      <c r="Q62" s="361">
        <f t="shared" si="2"/>
        <v>0</v>
      </c>
      <c r="R62" s="362"/>
      <c r="S62" s="363"/>
      <c r="T62" s="14"/>
    </row>
    <row r="63" spans="2:20" hidden="1" outlineLevel="2">
      <c r="B63" s="2"/>
      <c r="C63" s="1">
        <v>48</v>
      </c>
      <c r="D63" s="225"/>
      <c r="E63" s="225"/>
      <c r="F63" s="225"/>
      <c r="G63" s="225"/>
      <c r="H63" s="311">
        <v>0</v>
      </c>
      <c r="I63" s="311">
        <v>0</v>
      </c>
      <c r="J63" s="312">
        <v>0</v>
      </c>
      <c r="K63" s="361">
        <f t="shared" si="0"/>
        <v>0</v>
      </c>
      <c r="L63" s="362"/>
      <c r="M63" s="363"/>
      <c r="N63" s="361">
        <f t="shared" si="1"/>
        <v>0</v>
      </c>
      <c r="O63" s="362"/>
      <c r="P63" s="363"/>
      <c r="Q63" s="361">
        <f t="shared" si="2"/>
        <v>0</v>
      </c>
      <c r="R63" s="362"/>
      <c r="S63" s="363"/>
      <c r="T63" s="14"/>
    </row>
    <row r="64" spans="2:20" hidden="1" outlineLevel="2">
      <c r="B64" s="2"/>
      <c r="C64" s="1">
        <v>49</v>
      </c>
      <c r="D64" s="225"/>
      <c r="E64" s="225"/>
      <c r="F64" s="225"/>
      <c r="G64" s="225"/>
      <c r="H64" s="311">
        <v>0</v>
      </c>
      <c r="I64" s="311">
        <v>0</v>
      </c>
      <c r="J64" s="312">
        <v>0</v>
      </c>
      <c r="K64" s="361">
        <f t="shared" si="0"/>
        <v>0</v>
      </c>
      <c r="L64" s="362"/>
      <c r="M64" s="363"/>
      <c r="N64" s="361">
        <f t="shared" si="1"/>
        <v>0</v>
      </c>
      <c r="O64" s="362"/>
      <c r="P64" s="363"/>
      <c r="Q64" s="361">
        <f t="shared" si="2"/>
        <v>0</v>
      </c>
      <c r="R64" s="362"/>
      <c r="S64" s="363"/>
      <c r="T64" s="14"/>
    </row>
    <row r="65" spans="2:20" hidden="1" outlineLevel="2">
      <c r="B65" s="2"/>
      <c r="C65" s="1">
        <v>50</v>
      </c>
      <c r="D65" s="225"/>
      <c r="E65" s="225"/>
      <c r="F65" s="225"/>
      <c r="G65" s="225"/>
      <c r="H65" s="311">
        <v>0</v>
      </c>
      <c r="I65" s="311">
        <v>0</v>
      </c>
      <c r="J65" s="312">
        <v>0</v>
      </c>
      <c r="K65" s="361">
        <f t="shared" si="0"/>
        <v>0</v>
      </c>
      <c r="L65" s="362"/>
      <c r="M65" s="363"/>
      <c r="N65" s="361">
        <f t="shared" si="1"/>
        <v>0</v>
      </c>
      <c r="O65" s="362"/>
      <c r="P65" s="363"/>
      <c r="Q65" s="361">
        <f t="shared" si="2"/>
        <v>0</v>
      </c>
      <c r="R65" s="362"/>
      <c r="S65" s="363"/>
      <c r="T65" s="14"/>
    </row>
    <row r="66" spans="2:20" hidden="1" outlineLevel="2">
      <c r="B66" s="2"/>
      <c r="C66" s="1">
        <v>51</v>
      </c>
      <c r="D66" s="225"/>
      <c r="E66" s="225"/>
      <c r="F66" s="225"/>
      <c r="G66" s="225"/>
      <c r="H66" s="311">
        <v>0</v>
      </c>
      <c r="I66" s="311">
        <v>0</v>
      </c>
      <c r="J66" s="312">
        <v>0</v>
      </c>
      <c r="K66" s="361">
        <f t="shared" si="0"/>
        <v>0</v>
      </c>
      <c r="L66" s="362"/>
      <c r="M66" s="363"/>
      <c r="N66" s="361">
        <f t="shared" si="1"/>
        <v>0</v>
      </c>
      <c r="O66" s="362"/>
      <c r="P66" s="363"/>
      <c r="Q66" s="361">
        <f t="shared" si="2"/>
        <v>0</v>
      </c>
      <c r="R66" s="362"/>
      <c r="S66" s="363"/>
      <c r="T66" s="14"/>
    </row>
    <row r="67" spans="2:20" hidden="1" outlineLevel="2">
      <c r="B67" s="2"/>
      <c r="C67" s="1">
        <v>52</v>
      </c>
      <c r="D67" s="225"/>
      <c r="E67" s="225"/>
      <c r="F67" s="225"/>
      <c r="G67" s="225"/>
      <c r="H67" s="311">
        <v>0</v>
      </c>
      <c r="I67" s="311">
        <v>0</v>
      </c>
      <c r="J67" s="312">
        <v>0</v>
      </c>
      <c r="K67" s="361">
        <f t="shared" si="0"/>
        <v>0</v>
      </c>
      <c r="L67" s="362"/>
      <c r="M67" s="363"/>
      <c r="N67" s="361">
        <f t="shared" si="1"/>
        <v>0</v>
      </c>
      <c r="O67" s="362"/>
      <c r="P67" s="363"/>
      <c r="Q67" s="361">
        <f t="shared" si="2"/>
        <v>0</v>
      </c>
      <c r="R67" s="362"/>
      <c r="S67" s="363"/>
      <c r="T67" s="14"/>
    </row>
    <row r="68" spans="2:20" hidden="1" outlineLevel="2">
      <c r="B68" s="2"/>
      <c r="C68" s="1">
        <v>53</v>
      </c>
      <c r="D68" s="225"/>
      <c r="E68" s="225"/>
      <c r="F68" s="225"/>
      <c r="G68" s="225"/>
      <c r="H68" s="311">
        <v>0</v>
      </c>
      <c r="I68" s="311">
        <v>0</v>
      </c>
      <c r="J68" s="312">
        <v>0</v>
      </c>
      <c r="K68" s="361">
        <f t="shared" si="0"/>
        <v>0</v>
      </c>
      <c r="L68" s="362"/>
      <c r="M68" s="363"/>
      <c r="N68" s="361">
        <f t="shared" si="1"/>
        <v>0</v>
      </c>
      <c r="O68" s="362"/>
      <c r="P68" s="363"/>
      <c r="Q68" s="361">
        <f t="shared" si="2"/>
        <v>0</v>
      </c>
      <c r="R68" s="362"/>
      <c r="S68" s="363"/>
      <c r="T68" s="14"/>
    </row>
    <row r="69" spans="2:20" hidden="1" outlineLevel="2">
      <c r="B69" s="2"/>
      <c r="C69" s="1">
        <v>54</v>
      </c>
      <c r="D69" s="225"/>
      <c r="E69" s="225"/>
      <c r="F69" s="225"/>
      <c r="G69" s="225"/>
      <c r="H69" s="311">
        <v>0</v>
      </c>
      <c r="I69" s="311">
        <v>0</v>
      </c>
      <c r="J69" s="312">
        <v>0</v>
      </c>
      <c r="K69" s="361">
        <f t="shared" si="0"/>
        <v>0</v>
      </c>
      <c r="L69" s="362"/>
      <c r="M69" s="363"/>
      <c r="N69" s="361">
        <f t="shared" si="1"/>
        <v>0</v>
      </c>
      <c r="O69" s="362"/>
      <c r="P69" s="363"/>
      <c r="Q69" s="361">
        <f t="shared" si="2"/>
        <v>0</v>
      </c>
      <c r="R69" s="362"/>
      <c r="S69" s="363"/>
      <c r="T69" s="14"/>
    </row>
    <row r="70" spans="2:20" hidden="1" outlineLevel="2">
      <c r="B70" s="2"/>
      <c r="C70" s="1">
        <v>55</v>
      </c>
      <c r="D70" s="225"/>
      <c r="E70" s="225"/>
      <c r="F70" s="225"/>
      <c r="G70" s="225"/>
      <c r="H70" s="311">
        <v>0</v>
      </c>
      <c r="I70" s="311">
        <v>0</v>
      </c>
      <c r="J70" s="312">
        <v>0</v>
      </c>
      <c r="K70" s="361">
        <f t="shared" si="0"/>
        <v>0</v>
      </c>
      <c r="L70" s="362"/>
      <c r="M70" s="363"/>
      <c r="N70" s="361">
        <f t="shared" si="1"/>
        <v>0</v>
      </c>
      <c r="O70" s="362"/>
      <c r="P70" s="363"/>
      <c r="Q70" s="361">
        <f t="shared" si="2"/>
        <v>0</v>
      </c>
      <c r="R70" s="362"/>
      <c r="S70" s="363"/>
      <c r="T70" s="14"/>
    </row>
    <row r="71" spans="2:20" hidden="1" outlineLevel="2">
      <c r="B71" s="2"/>
      <c r="C71" s="1">
        <v>56</v>
      </c>
      <c r="D71" s="225"/>
      <c r="E71" s="225"/>
      <c r="F71" s="225"/>
      <c r="G71" s="225"/>
      <c r="H71" s="311">
        <v>0</v>
      </c>
      <c r="I71" s="311">
        <v>0</v>
      </c>
      <c r="J71" s="312">
        <v>0</v>
      </c>
      <c r="K71" s="361">
        <f t="shared" si="0"/>
        <v>0</v>
      </c>
      <c r="L71" s="362"/>
      <c r="M71" s="363"/>
      <c r="N71" s="361">
        <f t="shared" si="1"/>
        <v>0</v>
      </c>
      <c r="O71" s="362"/>
      <c r="P71" s="363"/>
      <c r="Q71" s="361">
        <f t="shared" si="2"/>
        <v>0</v>
      </c>
      <c r="R71" s="362"/>
      <c r="S71" s="363"/>
      <c r="T71" s="14"/>
    </row>
    <row r="72" spans="2:20" hidden="1" outlineLevel="2">
      <c r="B72" s="2"/>
      <c r="C72" s="1">
        <v>57</v>
      </c>
      <c r="D72" s="225"/>
      <c r="E72" s="225"/>
      <c r="F72" s="225"/>
      <c r="G72" s="225"/>
      <c r="H72" s="311">
        <v>0</v>
      </c>
      <c r="I72" s="311">
        <v>0</v>
      </c>
      <c r="J72" s="312">
        <v>0</v>
      </c>
      <c r="K72" s="361">
        <f t="shared" si="0"/>
        <v>0</v>
      </c>
      <c r="L72" s="362"/>
      <c r="M72" s="363"/>
      <c r="N72" s="361">
        <f t="shared" si="1"/>
        <v>0</v>
      </c>
      <c r="O72" s="362"/>
      <c r="P72" s="363"/>
      <c r="Q72" s="361">
        <f t="shared" si="2"/>
        <v>0</v>
      </c>
      <c r="R72" s="362"/>
      <c r="S72" s="363"/>
      <c r="T72" s="14"/>
    </row>
    <row r="73" spans="2:20" hidden="1" outlineLevel="2">
      <c r="B73" s="2"/>
      <c r="C73" s="1">
        <v>58</v>
      </c>
      <c r="D73" s="225"/>
      <c r="E73" s="225"/>
      <c r="F73" s="225"/>
      <c r="G73" s="225"/>
      <c r="H73" s="311">
        <v>0</v>
      </c>
      <c r="I73" s="311">
        <v>0</v>
      </c>
      <c r="J73" s="312">
        <v>0</v>
      </c>
      <c r="K73" s="361">
        <f t="shared" si="0"/>
        <v>0</v>
      </c>
      <c r="L73" s="362"/>
      <c r="M73" s="363"/>
      <c r="N73" s="361">
        <f t="shared" si="1"/>
        <v>0</v>
      </c>
      <c r="O73" s="362"/>
      <c r="P73" s="363"/>
      <c r="Q73" s="361">
        <f t="shared" si="2"/>
        <v>0</v>
      </c>
      <c r="R73" s="362"/>
      <c r="S73" s="363"/>
      <c r="T73" s="14"/>
    </row>
    <row r="74" spans="2:20" hidden="1" outlineLevel="2">
      <c r="B74" s="2"/>
      <c r="C74" s="1">
        <v>59</v>
      </c>
      <c r="D74" s="225"/>
      <c r="E74" s="225"/>
      <c r="F74" s="225"/>
      <c r="G74" s="225"/>
      <c r="H74" s="311">
        <v>0</v>
      </c>
      <c r="I74" s="311">
        <v>0</v>
      </c>
      <c r="J74" s="312">
        <v>0</v>
      </c>
      <c r="K74" s="361">
        <f t="shared" si="0"/>
        <v>0</v>
      </c>
      <c r="L74" s="362"/>
      <c r="M74" s="363"/>
      <c r="N74" s="361">
        <f t="shared" si="1"/>
        <v>0</v>
      </c>
      <c r="O74" s="362"/>
      <c r="P74" s="363"/>
      <c r="Q74" s="361">
        <f t="shared" si="2"/>
        <v>0</v>
      </c>
      <c r="R74" s="362"/>
      <c r="S74" s="363"/>
      <c r="T74" s="14"/>
    </row>
    <row r="75" spans="2:20" hidden="1" outlineLevel="2">
      <c r="B75" s="2"/>
      <c r="C75" s="1">
        <v>60</v>
      </c>
      <c r="D75" s="225"/>
      <c r="E75" s="225"/>
      <c r="F75" s="225"/>
      <c r="G75" s="225"/>
      <c r="H75" s="311">
        <v>0</v>
      </c>
      <c r="I75" s="311">
        <v>0</v>
      </c>
      <c r="J75" s="312">
        <v>0</v>
      </c>
      <c r="K75" s="361">
        <f t="shared" si="0"/>
        <v>0</v>
      </c>
      <c r="L75" s="362"/>
      <c r="M75" s="363"/>
      <c r="N75" s="361">
        <f t="shared" si="1"/>
        <v>0</v>
      </c>
      <c r="O75" s="362"/>
      <c r="P75" s="363"/>
      <c r="Q75" s="361">
        <f t="shared" si="2"/>
        <v>0</v>
      </c>
      <c r="R75" s="362"/>
      <c r="S75" s="363"/>
      <c r="T75" s="14"/>
    </row>
    <row r="76" spans="2:20" hidden="1" outlineLevel="2">
      <c r="B76" s="2"/>
      <c r="C76" s="1">
        <v>61</v>
      </c>
      <c r="D76" s="225"/>
      <c r="E76" s="225"/>
      <c r="F76" s="225"/>
      <c r="G76" s="225"/>
      <c r="H76" s="311">
        <v>0</v>
      </c>
      <c r="I76" s="311">
        <v>0</v>
      </c>
      <c r="J76" s="312">
        <v>0</v>
      </c>
      <c r="K76" s="361">
        <f t="shared" si="0"/>
        <v>0</v>
      </c>
      <c r="L76" s="362"/>
      <c r="M76" s="363"/>
      <c r="N76" s="361">
        <f t="shared" si="1"/>
        <v>0</v>
      </c>
      <c r="O76" s="362"/>
      <c r="P76" s="363"/>
      <c r="Q76" s="361">
        <f t="shared" si="2"/>
        <v>0</v>
      </c>
      <c r="R76" s="362"/>
      <c r="S76" s="363"/>
      <c r="T76" s="14"/>
    </row>
    <row r="77" spans="2:20" hidden="1" outlineLevel="2">
      <c r="B77" s="2"/>
      <c r="C77" s="1">
        <v>62</v>
      </c>
      <c r="D77" s="225"/>
      <c r="E77" s="225"/>
      <c r="F77" s="225"/>
      <c r="G77" s="225"/>
      <c r="H77" s="311">
        <v>0</v>
      </c>
      <c r="I77" s="311">
        <v>0</v>
      </c>
      <c r="J77" s="312">
        <v>0</v>
      </c>
      <c r="K77" s="361">
        <f t="shared" si="0"/>
        <v>0</v>
      </c>
      <c r="L77" s="362"/>
      <c r="M77" s="363"/>
      <c r="N77" s="361">
        <f t="shared" si="1"/>
        <v>0</v>
      </c>
      <c r="O77" s="362"/>
      <c r="P77" s="363"/>
      <c r="Q77" s="361">
        <f t="shared" si="2"/>
        <v>0</v>
      </c>
      <c r="R77" s="362"/>
      <c r="S77" s="363"/>
      <c r="T77" s="14"/>
    </row>
    <row r="78" spans="2:20" hidden="1" outlineLevel="2">
      <c r="B78" s="2"/>
      <c r="C78" s="1">
        <v>63</v>
      </c>
      <c r="D78" s="225"/>
      <c r="E78" s="225"/>
      <c r="F78" s="225"/>
      <c r="G78" s="225"/>
      <c r="H78" s="311">
        <v>0</v>
      </c>
      <c r="I78" s="311">
        <v>0</v>
      </c>
      <c r="J78" s="312">
        <v>0</v>
      </c>
      <c r="K78" s="361">
        <f t="shared" si="0"/>
        <v>0</v>
      </c>
      <c r="L78" s="362"/>
      <c r="M78" s="363"/>
      <c r="N78" s="361">
        <f t="shared" si="1"/>
        <v>0</v>
      </c>
      <c r="O78" s="362"/>
      <c r="P78" s="363"/>
      <c r="Q78" s="361">
        <f t="shared" si="2"/>
        <v>0</v>
      </c>
      <c r="R78" s="362"/>
      <c r="S78" s="363"/>
      <c r="T78" s="14"/>
    </row>
    <row r="79" spans="2:20" hidden="1" outlineLevel="2">
      <c r="B79" s="2"/>
      <c r="C79" s="1">
        <v>64</v>
      </c>
      <c r="D79" s="225"/>
      <c r="E79" s="225"/>
      <c r="F79" s="225"/>
      <c r="G79" s="225"/>
      <c r="H79" s="311">
        <v>0</v>
      </c>
      <c r="I79" s="311">
        <v>0</v>
      </c>
      <c r="J79" s="312">
        <v>0</v>
      </c>
      <c r="K79" s="361">
        <f t="shared" si="0"/>
        <v>0</v>
      </c>
      <c r="L79" s="362"/>
      <c r="M79" s="363"/>
      <c r="N79" s="361">
        <f t="shared" si="1"/>
        <v>0</v>
      </c>
      <c r="O79" s="362"/>
      <c r="P79" s="363"/>
      <c r="Q79" s="361">
        <f t="shared" si="2"/>
        <v>0</v>
      </c>
      <c r="R79" s="362"/>
      <c r="S79" s="363"/>
      <c r="T79" s="14"/>
    </row>
    <row r="80" spans="2:20" hidden="1" outlineLevel="2">
      <c r="B80" s="2"/>
      <c r="C80" s="1">
        <v>65</v>
      </c>
      <c r="D80" s="225"/>
      <c r="E80" s="225"/>
      <c r="F80" s="225"/>
      <c r="G80" s="225"/>
      <c r="H80" s="311">
        <v>0</v>
      </c>
      <c r="I80" s="311">
        <v>0</v>
      </c>
      <c r="J80" s="312">
        <v>0</v>
      </c>
      <c r="K80" s="361">
        <f t="shared" ref="K80:K143" si="3">H80*J80</f>
        <v>0</v>
      </c>
      <c r="L80" s="362"/>
      <c r="M80" s="363"/>
      <c r="N80" s="361">
        <f t="shared" ref="N80:N143" si="4">I80*J80</f>
        <v>0</v>
      </c>
      <c r="O80" s="362"/>
      <c r="P80" s="363"/>
      <c r="Q80" s="361">
        <f t="shared" ref="Q80:Q143" si="5">J80*(H80+I80)</f>
        <v>0</v>
      </c>
      <c r="R80" s="362"/>
      <c r="S80" s="363"/>
      <c r="T80" s="14"/>
    </row>
    <row r="81" spans="2:20" hidden="1" outlineLevel="2">
      <c r="B81" s="2"/>
      <c r="C81" s="1">
        <v>66</v>
      </c>
      <c r="D81" s="225"/>
      <c r="E81" s="225"/>
      <c r="F81" s="225"/>
      <c r="G81" s="225"/>
      <c r="H81" s="311">
        <v>0</v>
      </c>
      <c r="I81" s="311">
        <v>0</v>
      </c>
      <c r="J81" s="312">
        <v>0</v>
      </c>
      <c r="K81" s="361">
        <f t="shared" si="3"/>
        <v>0</v>
      </c>
      <c r="L81" s="362"/>
      <c r="M81" s="363"/>
      <c r="N81" s="361">
        <f t="shared" si="4"/>
        <v>0</v>
      </c>
      <c r="O81" s="362"/>
      <c r="P81" s="363"/>
      <c r="Q81" s="361">
        <f t="shared" si="5"/>
        <v>0</v>
      </c>
      <c r="R81" s="362"/>
      <c r="S81" s="363"/>
      <c r="T81" s="14"/>
    </row>
    <row r="82" spans="2:20" hidden="1" outlineLevel="2">
      <c r="B82" s="2"/>
      <c r="C82" s="1">
        <v>67</v>
      </c>
      <c r="D82" s="225"/>
      <c r="E82" s="225"/>
      <c r="F82" s="225"/>
      <c r="G82" s="225"/>
      <c r="H82" s="311">
        <v>0</v>
      </c>
      <c r="I82" s="311">
        <v>0</v>
      </c>
      <c r="J82" s="312">
        <v>0</v>
      </c>
      <c r="K82" s="361">
        <f t="shared" si="3"/>
        <v>0</v>
      </c>
      <c r="L82" s="362"/>
      <c r="M82" s="363"/>
      <c r="N82" s="361">
        <f t="shared" si="4"/>
        <v>0</v>
      </c>
      <c r="O82" s="362"/>
      <c r="P82" s="363"/>
      <c r="Q82" s="361">
        <f t="shared" si="5"/>
        <v>0</v>
      </c>
      <c r="R82" s="362"/>
      <c r="S82" s="363"/>
      <c r="T82" s="14"/>
    </row>
    <row r="83" spans="2:20" hidden="1" outlineLevel="2">
      <c r="B83" s="2"/>
      <c r="C83" s="1">
        <v>68</v>
      </c>
      <c r="D83" s="225"/>
      <c r="E83" s="225"/>
      <c r="F83" s="225"/>
      <c r="G83" s="225"/>
      <c r="H83" s="311">
        <v>0</v>
      </c>
      <c r="I83" s="311">
        <v>0</v>
      </c>
      <c r="J83" s="312">
        <v>0</v>
      </c>
      <c r="K83" s="361">
        <f t="shared" si="3"/>
        <v>0</v>
      </c>
      <c r="L83" s="362"/>
      <c r="M83" s="363"/>
      <c r="N83" s="361">
        <f t="shared" si="4"/>
        <v>0</v>
      </c>
      <c r="O83" s="362"/>
      <c r="P83" s="363"/>
      <c r="Q83" s="361">
        <f t="shared" si="5"/>
        <v>0</v>
      </c>
      <c r="R83" s="362"/>
      <c r="S83" s="363"/>
      <c r="T83" s="14"/>
    </row>
    <row r="84" spans="2:20" hidden="1" outlineLevel="2">
      <c r="B84" s="2"/>
      <c r="C84" s="1">
        <v>69</v>
      </c>
      <c r="D84" s="225"/>
      <c r="E84" s="225"/>
      <c r="F84" s="225"/>
      <c r="G84" s="225"/>
      <c r="H84" s="311">
        <v>0</v>
      </c>
      <c r="I84" s="311">
        <v>0</v>
      </c>
      <c r="J84" s="312">
        <v>0</v>
      </c>
      <c r="K84" s="361">
        <f t="shared" si="3"/>
        <v>0</v>
      </c>
      <c r="L84" s="362"/>
      <c r="M84" s="363"/>
      <c r="N84" s="361">
        <f t="shared" si="4"/>
        <v>0</v>
      </c>
      <c r="O84" s="362"/>
      <c r="P84" s="363"/>
      <c r="Q84" s="361">
        <f t="shared" si="5"/>
        <v>0</v>
      </c>
      <c r="R84" s="362"/>
      <c r="S84" s="363"/>
      <c r="T84" s="14"/>
    </row>
    <row r="85" spans="2:20" outlineLevel="1" collapsed="1">
      <c r="B85" s="2"/>
      <c r="C85" s="1">
        <v>70</v>
      </c>
      <c r="D85" s="225"/>
      <c r="E85" s="225"/>
      <c r="F85" s="225"/>
      <c r="G85" s="225"/>
      <c r="H85" s="311">
        <v>0</v>
      </c>
      <c r="I85" s="311">
        <v>0</v>
      </c>
      <c r="J85" s="312">
        <v>0</v>
      </c>
      <c r="K85" s="361">
        <f t="shared" si="3"/>
        <v>0</v>
      </c>
      <c r="L85" s="362"/>
      <c r="M85" s="363"/>
      <c r="N85" s="361">
        <f t="shared" si="4"/>
        <v>0</v>
      </c>
      <c r="O85" s="362"/>
      <c r="P85" s="363"/>
      <c r="Q85" s="361">
        <f t="shared" si="5"/>
        <v>0</v>
      </c>
      <c r="R85" s="362"/>
      <c r="S85" s="363"/>
      <c r="T85" s="14"/>
    </row>
    <row r="86" spans="2:20" hidden="1" outlineLevel="2">
      <c r="B86" s="2"/>
      <c r="C86" s="1">
        <v>71</v>
      </c>
      <c r="D86" s="225"/>
      <c r="E86" s="225"/>
      <c r="F86" s="225"/>
      <c r="G86" s="225"/>
      <c r="H86" s="311">
        <v>0</v>
      </c>
      <c r="I86" s="311">
        <v>0</v>
      </c>
      <c r="J86" s="312">
        <v>0</v>
      </c>
      <c r="K86" s="361">
        <f t="shared" si="3"/>
        <v>0</v>
      </c>
      <c r="L86" s="362"/>
      <c r="M86" s="363"/>
      <c r="N86" s="361">
        <f t="shared" si="4"/>
        <v>0</v>
      </c>
      <c r="O86" s="362"/>
      <c r="P86" s="363"/>
      <c r="Q86" s="361">
        <f t="shared" si="5"/>
        <v>0</v>
      </c>
      <c r="R86" s="362"/>
      <c r="S86" s="363"/>
      <c r="T86" s="14"/>
    </row>
    <row r="87" spans="2:20" hidden="1" outlineLevel="2">
      <c r="B87" s="2"/>
      <c r="C87" s="1">
        <v>72</v>
      </c>
      <c r="D87" s="225"/>
      <c r="E87" s="225"/>
      <c r="F87" s="225"/>
      <c r="G87" s="225"/>
      <c r="H87" s="311">
        <v>0</v>
      </c>
      <c r="I87" s="311">
        <v>0</v>
      </c>
      <c r="J87" s="312">
        <v>0</v>
      </c>
      <c r="K87" s="361">
        <f t="shared" si="3"/>
        <v>0</v>
      </c>
      <c r="L87" s="362"/>
      <c r="M87" s="363"/>
      <c r="N87" s="361">
        <f t="shared" si="4"/>
        <v>0</v>
      </c>
      <c r="O87" s="362"/>
      <c r="P87" s="363"/>
      <c r="Q87" s="361">
        <f t="shared" si="5"/>
        <v>0</v>
      </c>
      <c r="R87" s="362"/>
      <c r="S87" s="363"/>
      <c r="T87" s="14"/>
    </row>
    <row r="88" spans="2:20" hidden="1" outlineLevel="2">
      <c r="B88" s="2"/>
      <c r="C88" s="1">
        <v>73</v>
      </c>
      <c r="D88" s="225"/>
      <c r="E88" s="225"/>
      <c r="F88" s="225"/>
      <c r="G88" s="225"/>
      <c r="H88" s="311">
        <v>0</v>
      </c>
      <c r="I88" s="311">
        <v>0</v>
      </c>
      <c r="J88" s="312">
        <v>0</v>
      </c>
      <c r="K88" s="361">
        <f t="shared" si="3"/>
        <v>0</v>
      </c>
      <c r="L88" s="362"/>
      <c r="M88" s="363"/>
      <c r="N88" s="361">
        <f t="shared" si="4"/>
        <v>0</v>
      </c>
      <c r="O88" s="362"/>
      <c r="P88" s="363"/>
      <c r="Q88" s="361">
        <f t="shared" si="5"/>
        <v>0</v>
      </c>
      <c r="R88" s="362"/>
      <c r="S88" s="363"/>
      <c r="T88" s="14"/>
    </row>
    <row r="89" spans="2:20" hidden="1" outlineLevel="2">
      <c r="B89" s="2"/>
      <c r="C89" s="1">
        <v>74</v>
      </c>
      <c r="D89" s="225"/>
      <c r="E89" s="225"/>
      <c r="F89" s="225"/>
      <c r="G89" s="225"/>
      <c r="H89" s="311">
        <v>0</v>
      </c>
      <c r="I89" s="311">
        <v>0</v>
      </c>
      <c r="J89" s="312">
        <v>0</v>
      </c>
      <c r="K89" s="361">
        <f t="shared" si="3"/>
        <v>0</v>
      </c>
      <c r="L89" s="362"/>
      <c r="M89" s="363"/>
      <c r="N89" s="361">
        <f t="shared" si="4"/>
        <v>0</v>
      </c>
      <c r="O89" s="362"/>
      <c r="P89" s="363"/>
      <c r="Q89" s="361">
        <f t="shared" si="5"/>
        <v>0</v>
      </c>
      <c r="R89" s="362"/>
      <c r="S89" s="363"/>
      <c r="T89" s="14"/>
    </row>
    <row r="90" spans="2:20" hidden="1" outlineLevel="2">
      <c r="B90" s="2"/>
      <c r="C90" s="1">
        <v>75</v>
      </c>
      <c r="D90" s="225"/>
      <c r="E90" s="225"/>
      <c r="F90" s="225"/>
      <c r="G90" s="225"/>
      <c r="H90" s="311">
        <v>0</v>
      </c>
      <c r="I90" s="311">
        <v>0</v>
      </c>
      <c r="J90" s="312">
        <v>0</v>
      </c>
      <c r="K90" s="361">
        <f t="shared" si="3"/>
        <v>0</v>
      </c>
      <c r="L90" s="362"/>
      <c r="M90" s="363"/>
      <c r="N90" s="361">
        <f t="shared" si="4"/>
        <v>0</v>
      </c>
      <c r="O90" s="362"/>
      <c r="P90" s="363"/>
      <c r="Q90" s="361">
        <f t="shared" si="5"/>
        <v>0</v>
      </c>
      <c r="R90" s="362"/>
      <c r="S90" s="363"/>
      <c r="T90" s="14"/>
    </row>
    <row r="91" spans="2:20" hidden="1" outlineLevel="2">
      <c r="B91" s="2"/>
      <c r="C91" s="1">
        <v>76</v>
      </c>
      <c r="D91" s="225"/>
      <c r="E91" s="225"/>
      <c r="F91" s="225"/>
      <c r="G91" s="225"/>
      <c r="H91" s="311">
        <v>0</v>
      </c>
      <c r="I91" s="311">
        <v>0</v>
      </c>
      <c r="J91" s="312">
        <v>0</v>
      </c>
      <c r="K91" s="361">
        <f t="shared" si="3"/>
        <v>0</v>
      </c>
      <c r="L91" s="362"/>
      <c r="M91" s="363"/>
      <c r="N91" s="361">
        <f t="shared" si="4"/>
        <v>0</v>
      </c>
      <c r="O91" s="362"/>
      <c r="P91" s="363"/>
      <c r="Q91" s="361">
        <f t="shared" si="5"/>
        <v>0</v>
      </c>
      <c r="R91" s="362"/>
      <c r="S91" s="363"/>
      <c r="T91" s="14"/>
    </row>
    <row r="92" spans="2:20" hidden="1" outlineLevel="2">
      <c r="B92" s="2"/>
      <c r="C92" s="1">
        <v>77</v>
      </c>
      <c r="D92" s="225"/>
      <c r="E92" s="225"/>
      <c r="F92" s="225"/>
      <c r="G92" s="225"/>
      <c r="H92" s="311">
        <v>0</v>
      </c>
      <c r="I92" s="311">
        <v>0</v>
      </c>
      <c r="J92" s="312">
        <v>0</v>
      </c>
      <c r="K92" s="361">
        <f t="shared" si="3"/>
        <v>0</v>
      </c>
      <c r="L92" s="362"/>
      <c r="M92" s="363"/>
      <c r="N92" s="361">
        <f t="shared" si="4"/>
        <v>0</v>
      </c>
      <c r="O92" s="362"/>
      <c r="P92" s="363"/>
      <c r="Q92" s="361">
        <f t="shared" si="5"/>
        <v>0</v>
      </c>
      <c r="R92" s="362"/>
      <c r="S92" s="363"/>
      <c r="T92" s="14"/>
    </row>
    <row r="93" spans="2:20" hidden="1" outlineLevel="2">
      <c r="B93" s="2"/>
      <c r="C93" s="1">
        <v>78</v>
      </c>
      <c r="D93" s="225"/>
      <c r="E93" s="225"/>
      <c r="F93" s="225"/>
      <c r="G93" s="225"/>
      <c r="H93" s="311">
        <v>0</v>
      </c>
      <c r="I93" s="311">
        <v>0</v>
      </c>
      <c r="J93" s="312">
        <v>0</v>
      </c>
      <c r="K93" s="361">
        <f t="shared" si="3"/>
        <v>0</v>
      </c>
      <c r="L93" s="362"/>
      <c r="M93" s="363"/>
      <c r="N93" s="361">
        <f t="shared" si="4"/>
        <v>0</v>
      </c>
      <c r="O93" s="362"/>
      <c r="P93" s="363"/>
      <c r="Q93" s="361">
        <f t="shared" si="5"/>
        <v>0</v>
      </c>
      <c r="R93" s="362"/>
      <c r="S93" s="363"/>
      <c r="T93" s="14"/>
    </row>
    <row r="94" spans="2:20" hidden="1" outlineLevel="2">
      <c r="B94" s="2"/>
      <c r="C94" s="1">
        <v>79</v>
      </c>
      <c r="D94" s="225"/>
      <c r="E94" s="225"/>
      <c r="F94" s="225"/>
      <c r="G94" s="225"/>
      <c r="H94" s="311">
        <v>0</v>
      </c>
      <c r="I94" s="311">
        <v>0</v>
      </c>
      <c r="J94" s="312">
        <v>0</v>
      </c>
      <c r="K94" s="361">
        <f t="shared" si="3"/>
        <v>0</v>
      </c>
      <c r="L94" s="362"/>
      <c r="M94" s="363"/>
      <c r="N94" s="361">
        <f t="shared" si="4"/>
        <v>0</v>
      </c>
      <c r="O94" s="362"/>
      <c r="P94" s="363"/>
      <c r="Q94" s="361">
        <f t="shared" si="5"/>
        <v>0</v>
      </c>
      <c r="R94" s="362"/>
      <c r="S94" s="363"/>
      <c r="T94" s="14"/>
    </row>
    <row r="95" spans="2:20" hidden="1" outlineLevel="2">
      <c r="B95" s="2"/>
      <c r="C95" s="1">
        <v>80</v>
      </c>
      <c r="D95" s="225"/>
      <c r="E95" s="225"/>
      <c r="F95" s="225"/>
      <c r="G95" s="225"/>
      <c r="H95" s="311">
        <v>0</v>
      </c>
      <c r="I95" s="311">
        <v>0</v>
      </c>
      <c r="J95" s="312">
        <v>0</v>
      </c>
      <c r="K95" s="361">
        <f t="shared" si="3"/>
        <v>0</v>
      </c>
      <c r="L95" s="362"/>
      <c r="M95" s="363"/>
      <c r="N95" s="361">
        <f t="shared" si="4"/>
        <v>0</v>
      </c>
      <c r="O95" s="362"/>
      <c r="P95" s="363"/>
      <c r="Q95" s="361">
        <f t="shared" si="5"/>
        <v>0</v>
      </c>
      <c r="R95" s="362"/>
      <c r="S95" s="363"/>
      <c r="T95" s="14"/>
    </row>
    <row r="96" spans="2:20" hidden="1" outlineLevel="2">
      <c r="B96" s="2"/>
      <c r="C96" s="1">
        <v>81</v>
      </c>
      <c r="D96" s="225"/>
      <c r="E96" s="225"/>
      <c r="F96" s="225"/>
      <c r="G96" s="225"/>
      <c r="H96" s="311">
        <v>0</v>
      </c>
      <c r="I96" s="311">
        <v>0</v>
      </c>
      <c r="J96" s="312">
        <v>0</v>
      </c>
      <c r="K96" s="361">
        <f t="shared" si="3"/>
        <v>0</v>
      </c>
      <c r="L96" s="362"/>
      <c r="M96" s="363"/>
      <c r="N96" s="361">
        <f t="shared" si="4"/>
        <v>0</v>
      </c>
      <c r="O96" s="362"/>
      <c r="P96" s="363"/>
      <c r="Q96" s="361">
        <f t="shared" si="5"/>
        <v>0</v>
      </c>
      <c r="R96" s="362"/>
      <c r="S96" s="363"/>
      <c r="T96" s="14"/>
    </row>
    <row r="97" spans="2:20" hidden="1" outlineLevel="2">
      <c r="B97" s="2"/>
      <c r="C97" s="1">
        <v>82</v>
      </c>
      <c r="D97" s="225"/>
      <c r="E97" s="225"/>
      <c r="F97" s="225"/>
      <c r="G97" s="225"/>
      <c r="H97" s="311">
        <v>0</v>
      </c>
      <c r="I97" s="311">
        <v>0</v>
      </c>
      <c r="J97" s="312">
        <v>0</v>
      </c>
      <c r="K97" s="361">
        <f t="shared" si="3"/>
        <v>0</v>
      </c>
      <c r="L97" s="362"/>
      <c r="M97" s="363"/>
      <c r="N97" s="361">
        <f t="shared" si="4"/>
        <v>0</v>
      </c>
      <c r="O97" s="362"/>
      <c r="P97" s="363"/>
      <c r="Q97" s="361">
        <f t="shared" si="5"/>
        <v>0</v>
      </c>
      <c r="R97" s="362"/>
      <c r="S97" s="363"/>
      <c r="T97" s="14"/>
    </row>
    <row r="98" spans="2:20" hidden="1" outlineLevel="2">
      <c r="B98" s="2"/>
      <c r="C98" s="1">
        <v>83</v>
      </c>
      <c r="D98" s="225"/>
      <c r="E98" s="225"/>
      <c r="F98" s="225"/>
      <c r="G98" s="225"/>
      <c r="H98" s="311">
        <v>0</v>
      </c>
      <c r="I98" s="311">
        <v>0</v>
      </c>
      <c r="J98" s="312">
        <v>0</v>
      </c>
      <c r="K98" s="361">
        <f t="shared" si="3"/>
        <v>0</v>
      </c>
      <c r="L98" s="362"/>
      <c r="M98" s="363"/>
      <c r="N98" s="361">
        <f t="shared" si="4"/>
        <v>0</v>
      </c>
      <c r="O98" s="362"/>
      <c r="P98" s="363"/>
      <c r="Q98" s="361">
        <f t="shared" si="5"/>
        <v>0</v>
      </c>
      <c r="R98" s="362"/>
      <c r="S98" s="363"/>
      <c r="T98" s="14"/>
    </row>
    <row r="99" spans="2:20" hidden="1" outlineLevel="2">
      <c r="B99" s="2"/>
      <c r="C99" s="1">
        <v>84</v>
      </c>
      <c r="D99" s="225"/>
      <c r="E99" s="225"/>
      <c r="F99" s="225"/>
      <c r="G99" s="225"/>
      <c r="H99" s="311">
        <v>0</v>
      </c>
      <c r="I99" s="311">
        <v>0</v>
      </c>
      <c r="J99" s="312">
        <v>0</v>
      </c>
      <c r="K99" s="361">
        <f t="shared" si="3"/>
        <v>0</v>
      </c>
      <c r="L99" s="362"/>
      <c r="M99" s="363"/>
      <c r="N99" s="361">
        <f t="shared" si="4"/>
        <v>0</v>
      </c>
      <c r="O99" s="362"/>
      <c r="P99" s="363"/>
      <c r="Q99" s="361">
        <f t="shared" si="5"/>
        <v>0</v>
      </c>
      <c r="R99" s="362"/>
      <c r="S99" s="363"/>
      <c r="T99" s="14"/>
    </row>
    <row r="100" spans="2:20" hidden="1" outlineLevel="2">
      <c r="B100" s="2"/>
      <c r="C100" s="1">
        <v>85</v>
      </c>
      <c r="D100" s="225"/>
      <c r="E100" s="225"/>
      <c r="F100" s="225"/>
      <c r="G100" s="225"/>
      <c r="H100" s="311">
        <v>0</v>
      </c>
      <c r="I100" s="311">
        <v>0</v>
      </c>
      <c r="J100" s="312">
        <v>0</v>
      </c>
      <c r="K100" s="361">
        <f t="shared" si="3"/>
        <v>0</v>
      </c>
      <c r="L100" s="362"/>
      <c r="M100" s="363"/>
      <c r="N100" s="361">
        <f t="shared" si="4"/>
        <v>0</v>
      </c>
      <c r="O100" s="362"/>
      <c r="P100" s="363"/>
      <c r="Q100" s="361">
        <f t="shared" si="5"/>
        <v>0</v>
      </c>
      <c r="R100" s="362"/>
      <c r="S100" s="363"/>
      <c r="T100" s="14"/>
    </row>
    <row r="101" spans="2:20" hidden="1" outlineLevel="2">
      <c r="B101" s="2"/>
      <c r="C101" s="1">
        <v>86</v>
      </c>
      <c r="D101" s="225"/>
      <c r="E101" s="225"/>
      <c r="F101" s="225"/>
      <c r="G101" s="225"/>
      <c r="H101" s="311">
        <v>0</v>
      </c>
      <c r="I101" s="311">
        <v>0</v>
      </c>
      <c r="J101" s="312">
        <v>0</v>
      </c>
      <c r="K101" s="361">
        <f t="shared" si="3"/>
        <v>0</v>
      </c>
      <c r="L101" s="362"/>
      <c r="M101" s="363"/>
      <c r="N101" s="361">
        <f t="shared" si="4"/>
        <v>0</v>
      </c>
      <c r="O101" s="362"/>
      <c r="P101" s="363"/>
      <c r="Q101" s="361">
        <f t="shared" si="5"/>
        <v>0</v>
      </c>
      <c r="R101" s="362"/>
      <c r="S101" s="363"/>
      <c r="T101" s="14"/>
    </row>
    <row r="102" spans="2:20" hidden="1" outlineLevel="2">
      <c r="B102" s="2"/>
      <c r="C102" s="1">
        <v>87</v>
      </c>
      <c r="D102" s="225"/>
      <c r="E102" s="225"/>
      <c r="F102" s="225"/>
      <c r="G102" s="225"/>
      <c r="H102" s="311">
        <v>0</v>
      </c>
      <c r="I102" s="311">
        <v>0</v>
      </c>
      <c r="J102" s="312">
        <v>0</v>
      </c>
      <c r="K102" s="361">
        <f t="shared" si="3"/>
        <v>0</v>
      </c>
      <c r="L102" s="362"/>
      <c r="M102" s="363"/>
      <c r="N102" s="361">
        <f t="shared" si="4"/>
        <v>0</v>
      </c>
      <c r="O102" s="362"/>
      <c r="P102" s="363"/>
      <c r="Q102" s="361">
        <f t="shared" si="5"/>
        <v>0</v>
      </c>
      <c r="R102" s="362"/>
      <c r="S102" s="363"/>
      <c r="T102" s="14"/>
    </row>
    <row r="103" spans="2:20" hidden="1" outlineLevel="2">
      <c r="B103" s="2"/>
      <c r="C103" s="1">
        <v>88</v>
      </c>
      <c r="D103" s="225"/>
      <c r="E103" s="225"/>
      <c r="F103" s="225"/>
      <c r="G103" s="225"/>
      <c r="H103" s="311">
        <v>0</v>
      </c>
      <c r="I103" s="311">
        <v>0</v>
      </c>
      <c r="J103" s="312">
        <v>0</v>
      </c>
      <c r="K103" s="361">
        <f t="shared" si="3"/>
        <v>0</v>
      </c>
      <c r="L103" s="362"/>
      <c r="M103" s="363"/>
      <c r="N103" s="361">
        <f t="shared" si="4"/>
        <v>0</v>
      </c>
      <c r="O103" s="362"/>
      <c r="P103" s="363"/>
      <c r="Q103" s="361">
        <f t="shared" si="5"/>
        <v>0</v>
      </c>
      <c r="R103" s="362"/>
      <c r="S103" s="363"/>
      <c r="T103" s="14"/>
    </row>
    <row r="104" spans="2:20" hidden="1" outlineLevel="2">
      <c r="B104" s="2"/>
      <c r="C104" s="1">
        <v>89</v>
      </c>
      <c r="D104" s="225"/>
      <c r="E104" s="225"/>
      <c r="F104" s="225"/>
      <c r="G104" s="225"/>
      <c r="H104" s="311">
        <v>0</v>
      </c>
      <c r="I104" s="311">
        <v>0</v>
      </c>
      <c r="J104" s="312">
        <v>0</v>
      </c>
      <c r="K104" s="361">
        <f t="shared" si="3"/>
        <v>0</v>
      </c>
      <c r="L104" s="362"/>
      <c r="M104" s="363"/>
      <c r="N104" s="361">
        <f t="shared" si="4"/>
        <v>0</v>
      </c>
      <c r="O104" s="362"/>
      <c r="P104" s="363"/>
      <c r="Q104" s="361">
        <f t="shared" si="5"/>
        <v>0</v>
      </c>
      <c r="R104" s="362"/>
      <c r="S104" s="363"/>
      <c r="T104" s="14"/>
    </row>
    <row r="105" spans="2:20" hidden="1" outlineLevel="2">
      <c r="B105" s="2"/>
      <c r="C105" s="1">
        <v>90</v>
      </c>
      <c r="D105" s="225"/>
      <c r="E105" s="225"/>
      <c r="F105" s="225"/>
      <c r="G105" s="225"/>
      <c r="H105" s="311">
        <v>0</v>
      </c>
      <c r="I105" s="311">
        <v>0</v>
      </c>
      <c r="J105" s="312">
        <v>0</v>
      </c>
      <c r="K105" s="361">
        <f t="shared" si="3"/>
        <v>0</v>
      </c>
      <c r="L105" s="362"/>
      <c r="M105" s="363"/>
      <c r="N105" s="361">
        <f t="shared" si="4"/>
        <v>0</v>
      </c>
      <c r="O105" s="362"/>
      <c r="P105" s="363"/>
      <c r="Q105" s="361">
        <f t="shared" si="5"/>
        <v>0</v>
      </c>
      <c r="R105" s="362"/>
      <c r="S105" s="363"/>
      <c r="T105" s="14"/>
    </row>
    <row r="106" spans="2:20" hidden="1" outlineLevel="2">
      <c r="B106" s="2"/>
      <c r="C106" s="1">
        <v>91</v>
      </c>
      <c r="D106" s="225"/>
      <c r="E106" s="225"/>
      <c r="F106" s="225"/>
      <c r="G106" s="225"/>
      <c r="H106" s="311">
        <v>0</v>
      </c>
      <c r="I106" s="311">
        <v>0</v>
      </c>
      <c r="J106" s="312">
        <v>0</v>
      </c>
      <c r="K106" s="361">
        <f t="shared" si="3"/>
        <v>0</v>
      </c>
      <c r="L106" s="362"/>
      <c r="M106" s="363"/>
      <c r="N106" s="361">
        <f t="shared" si="4"/>
        <v>0</v>
      </c>
      <c r="O106" s="362"/>
      <c r="P106" s="363"/>
      <c r="Q106" s="361">
        <f t="shared" si="5"/>
        <v>0</v>
      </c>
      <c r="R106" s="362"/>
      <c r="S106" s="363"/>
      <c r="T106" s="14"/>
    </row>
    <row r="107" spans="2:20" hidden="1" outlineLevel="2">
      <c r="B107" s="2"/>
      <c r="C107" s="1">
        <v>92</v>
      </c>
      <c r="D107" s="225"/>
      <c r="E107" s="225"/>
      <c r="F107" s="225"/>
      <c r="G107" s="225"/>
      <c r="H107" s="311">
        <v>0</v>
      </c>
      <c r="I107" s="311">
        <v>0</v>
      </c>
      <c r="J107" s="312">
        <v>0</v>
      </c>
      <c r="K107" s="361">
        <f t="shared" si="3"/>
        <v>0</v>
      </c>
      <c r="L107" s="362"/>
      <c r="M107" s="363"/>
      <c r="N107" s="361">
        <f t="shared" si="4"/>
        <v>0</v>
      </c>
      <c r="O107" s="362"/>
      <c r="P107" s="363"/>
      <c r="Q107" s="361">
        <f t="shared" si="5"/>
        <v>0</v>
      </c>
      <c r="R107" s="362"/>
      <c r="S107" s="363"/>
      <c r="T107" s="14"/>
    </row>
    <row r="108" spans="2:20" hidden="1" outlineLevel="2">
      <c r="B108" s="2"/>
      <c r="C108" s="1">
        <v>93</v>
      </c>
      <c r="D108" s="225"/>
      <c r="E108" s="225"/>
      <c r="F108" s="225"/>
      <c r="G108" s="225"/>
      <c r="H108" s="311">
        <v>0</v>
      </c>
      <c r="I108" s="311">
        <v>0</v>
      </c>
      <c r="J108" s="312">
        <v>0</v>
      </c>
      <c r="K108" s="361">
        <f t="shared" si="3"/>
        <v>0</v>
      </c>
      <c r="L108" s="362"/>
      <c r="M108" s="363"/>
      <c r="N108" s="361">
        <f t="shared" si="4"/>
        <v>0</v>
      </c>
      <c r="O108" s="362"/>
      <c r="P108" s="363"/>
      <c r="Q108" s="361">
        <f t="shared" si="5"/>
        <v>0</v>
      </c>
      <c r="R108" s="362"/>
      <c r="S108" s="363"/>
      <c r="T108" s="14"/>
    </row>
    <row r="109" spans="2:20" hidden="1" outlineLevel="2">
      <c r="B109" s="2"/>
      <c r="C109" s="1">
        <v>94</v>
      </c>
      <c r="D109" s="225"/>
      <c r="E109" s="225"/>
      <c r="F109" s="225"/>
      <c r="G109" s="225"/>
      <c r="H109" s="311">
        <v>0</v>
      </c>
      <c r="I109" s="311">
        <v>0</v>
      </c>
      <c r="J109" s="312">
        <v>0</v>
      </c>
      <c r="K109" s="361">
        <f t="shared" si="3"/>
        <v>0</v>
      </c>
      <c r="L109" s="362"/>
      <c r="M109" s="363"/>
      <c r="N109" s="361">
        <f t="shared" si="4"/>
        <v>0</v>
      </c>
      <c r="O109" s="362"/>
      <c r="P109" s="363"/>
      <c r="Q109" s="361">
        <f t="shared" si="5"/>
        <v>0</v>
      </c>
      <c r="R109" s="362"/>
      <c r="S109" s="363"/>
      <c r="T109" s="14"/>
    </row>
    <row r="110" spans="2:20" hidden="1" outlineLevel="2">
      <c r="B110" s="2"/>
      <c r="C110" s="1">
        <v>95</v>
      </c>
      <c r="D110" s="225"/>
      <c r="E110" s="225"/>
      <c r="F110" s="225"/>
      <c r="G110" s="225"/>
      <c r="H110" s="311">
        <v>0</v>
      </c>
      <c r="I110" s="311">
        <v>0</v>
      </c>
      <c r="J110" s="312">
        <v>0</v>
      </c>
      <c r="K110" s="361">
        <f t="shared" si="3"/>
        <v>0</v>
      </c>
      <c r="L110" s="362"/>
      <c r="M110" s="363"/>
      <c r="N110" s="361">
        <f t="shared" si="4"/>
        <v>0</v>
      </c>
      <c r="O110" s="362"/>
      <c r="P110" s="363"/>
      <c r="Q110" s="361">
        <f t="shared" si="5"/>
        <v>0</v>
      </c>
      <c r="R110" s="362"/>
      <c r="S110" s="363"/>
      <c r="T110" s="14"/>
    </row>
    <row r="111" spans="2:20" hidden="1" outlineLevel="2">
      <c r="B111" s="2"/>
      <c r="C111" s="1">
        <v>96</v>
      </c>
      <c r="D111" s="225"/>
      <c r="E111" s="225"/>
      <c r="F111" s="225"/>
      <c r="G111" s="225"/>
      <c r="H111" s="311">
        <v>0</v>
      </c>
      <c r="I111" s="311">
        <v>0</v>
      </c>
      <c r="J111" s="312">
        <v>0</v>
      </c>
      <c r="K111" s="361">
        <f t="shared" si="3"/>
        <v>0</v>
      </c>
      <c r="L111" s="362"/>
      <c r="M111" s="363"/>
      <c r="N111" s="361">
        <f t="shared" si="4"/>
        <v>0</v>
      </c>
      <c r="O111" s="362"/>
      <c r="P111" s="363"/>
      <c r="Q111" s="361">
        <f t="shared" si="5"/>
        <v>0</v>
      </c>
      <c r="R111" s="362"/>
      <c r="S111" s="363"/>
      <c r="T111" s="14"/>
    </row>
    <row r="112" spans="2:20" hidden="1" outlineLevel="2">
      <c r="B112" s="2"/>
      <c r="C112" s="1">
        <v>97</v>
      </c>
      <c r="D112" s="225"/>
      <c r="E112" s="225"/>
      <c r="F112" s="225"/>
      <c r="G112" s="225"/>
      <c r="H112" s="311">
        <v>0</v>
      </c>
      <c r="I112" s="311">
        <v>0</v>
      </c>
      <c r="J112" s="312">
        <v>0</v>
      </c>
      <c r="K112" s="361">
        <f t="shared" si="3"/>
        <v>0</v>
      </c>
      <c r="L112" s="362"/>
      <c r="M112" s="363"/>
      <c r="N112" s="361">
        <f t="shared" si="4"/>
        <v>0</v>
      </c>
      <c r="O112" s="362"/>
      <c r="P112" s="363"/>
      <c r="Q112" s="361">
        <f t="shared" si="5"/>
        <v>0</v>
      </c>
      <c r="R112" s="362"/>
      <c r="S112" s="363"/>
      <c r="T112" s="14"/>
    </row>
    <row r="113" spans="2:20" hidden="1" outlineLevel="2">
      <c r="B113" s="2"/>
      <c r="C113" s="1">
        <v>98</v>
      </c>
      <c r="D113" s="225"/>
      <c r="E113" s="225"/>
      <c r="F113" s="225"/>
      <c r="G113" s="225"/>
      <c r="H113" s="311">
        <v>0</v>
      </c>
      <c r="I113" s="311">
        <v>0</v>
      </c>
      <c r="J113" s="312">
        <v>0</v>
      </c>
      <c r="K113" s="361">
        <f t="shared" si="3"/>
        <v>0</v>
      </c>
      <c r="L113" s="362"/>
      <c r="M113" s="363"/>
      <c r="N113" s="361">
        <f t="shared" si="4"/>
        <v>0</v>
      </c>
      <c r="O113" s="362"/>
      <c r="P113" s="363"/>
      <c r="Q113" s="361">
        <f t="shared" si="5"/>
        <v>0</v>
      </c>
      <c r="R113" s="362"/>
      <c r="S113" s="363"/>
      <c r="T113" s="14"/>
    </row>
    <row r="114" spans="2:20" hidden="1" outlineLevel="2">
      <c r="B114" s="2"/>
      <c r="C114" s="1">
        <v>99</v>
      </c>
      <c r="D114" s="225"/>
      <c r="E114" s="225"/>
      <c r="F114" s="225"/>
      <c r="G114" s="225"/>
      <c r="H114" s="311">
        <v>0</v>
      </c>
      <c r="I114" s="311">
        <v>0</v>
      </c>
      <c r="J114" s="312">
        <v>0</v>
      </c>
      <c r="K114" s="361">
        <f t="shared" si="3"/>
        <v>0</v>
      </c>
      <c r="L114" s="362"/>
      <c r="M114" s="363"/>
      <c r="N114" s="361">
        <f t="shared" si="4"/>
        <v>0</v>
      </c>
      <c r="O114" s="362"/>
      <c r="P114" s="363"/>
      <c r="Q114" s="361">
        <f t="shared" si="5"/>
        <v>0</v>
      </c>
      <c r="R114" s="362"/>
      <c r="S114" s="363"/>
      <c r="T114" s="14"/>
    </row>
    <row r="115" spans="2:20" hidden="1" outlineLevel="2">
      <c r="B115" s="2"/>
      <c r="C115" s="1">
        <v>100</v>
      </c>
      <c r="D115" s="225"/>
      <c r="E115" s="225"/>
      <c r="F115" s="225"/>
      <c r="G115" s="225"/>
      <c r="H115" s="311">
        <v>0</v>
      </c>
      <c r="I115" s="311">
        <v>0</v>
      </c>
      <c r="J115" s="312">
        <v>0</v>
      </c>
      <c r="K115" s="361">
        <f t="shared" si="3"/>
        <v>0</v>
      </c>
      <c r="L115" s="362"/>
      <c r="M115" s="363"/>
      <c r="N115" s="361">
        <f t="shared" si="4"/>
        <v>0</v>
      </c>
      <c r="O115" s="362"/>
      <c r="P115" s="363"/>
      <c r="Q115" s="361">
        <f t="shared" si="5"/>
        <v>0</v>
      </c>
      <c r="R115" s="362"/>
      <c r="S115" s="363"/>
      <c r="T115" s="14"/>
    </row>
    <row r="116" spans="2:20" hidden="1" outlineLevel="2">
      <c r="B116" s="2"/>
      <c r="C116" s="1">
        <v>101</v>
      </c>
      <c r="D116" s="225"/>
      <c r="E116" s="225"/>
      <c r="F116" s="225"/>
      <c r="G116" s="225"/>
      <c r="H116" s="311">
        <v>0</v>
      </c>
      <c r="I116" s="311">
        <v>0</v>
      </c>
      <c r="J116" s="312">
        <v>0</v>
      </c>
      <c r="K116" s="361">
        <f t="shared" si="3"/>
        <v>0</v>
      </c>
      <c r="L116" s="362"/>
      <c r="M116" s="363"/>
      <c r="N116" s="361">
        <f t="shared" si="4"/>
        <v>0</v>
      </c>
      <c r="O116" s="362"/>
      <c r="P116" s="363"/>
      <c r="Q116" s="361">
        <f t="shared" si="5"/>
        <v>0</v>
      </c>
      <c r="R116" s="362"/>
      <c r="S116" s="363"/>
      <c r="T116" s="14"/>
    </row>
    <row r="117" spans="2:20" hidden="1" outlineLevel="2">
      <c r="B117" s="2"/>
      <c r="C117" s="1">
        <v>102</v>
      </c>
      <c r="D117" s="225"/>
      <c r="E117" s="225"/>
      <c r="F117" s="225"/>
      <c r="G117" s="225"/>
      <c r="H117" s="311">
        <v>0</v>
      </c>
      <c r="I117" s="311">
        <v>0</v>
      </c>
      <c r="J117" s="312">
        <v>0</v>
      </c>
      <c r="K117" s="361">
        <f t="shared" si="3"/>
        <v>0</v>
      </c>
      <c r="L117" s="362"/>
      <c r="M117" s="363"/>
      <c r="N117" s="361">
        <f t="shared" si="4"/>
        <v>0</v>
      </c>
      <c r="O117" s="362"/>
      <c r="P117" s="363"/>
      <c r="Q117" s="361">
        <f t="shared" si="5"/>
        <v>0</v>
      </c>
      <c r="R117" s="362"/>
      <c r="S117" s="363"/>
      <c r="T117" s="14"/>
    </row>
    <row r="118" spans="2:20" hidden="1" outlineLevel="2">
      <c r="B118" s="2"/>
      <c r="C118" s="1">
        <v>103</v>
      </c>
      <c r="D118" s="225"/>
      <c r="E118" s="225"/>
      <c r="F118" s="225"/>
      <c r="G118" s="225"/>
      <c r="H118" s="311">
        <v>0</v>
      </c>
      <c r="I118" s="311">
        <v>0</v>
      </c>
      <c r="J118" s="312">
        <v>0</v>
      </c>
      <c r="K118" s="361">
        <f t="shared" si="3"/>
        <v>0</v>
      </c>
      <c r="L118" s="362"/>
      <c r="M118" s="363"/>
      <c r="N118" s="361">
        <f t="shared" si="4"/>
        <v>0</v>
      </c>
      <c r="O118" s="362"/>
      <c r="P118" s="363"/>
      <c r="Q118" s="361">
        <f t="shared" si="5"/>
        <v>0</v>
      </c>
      <c r="R118" s="362"/>
      <c r="S118" s="363"/>
      <c r="T118" s="14"/>
    </row>
    <row r="119" spans="2:20" hidden="1" outlineLevel="2">
      <c r="B119" s="2"/>
      <c r="C119" s="1">
        <v>104</v>
      </c>
      <c r="D119" s="225"/>
      <c r="E119" s="225"/>
      <c r="F119" s="225"/>
      <c r="G119" s="225"/>
      <c r="H119" s="311">
        <v>0</v>
      </c>
      <c r="I119" s="311">
        <v>0</v>
      </c>
      <c r="J119" s="312">
        <v>0</v>
      </c>
      <c r="K119" s="361">
        <f t="shared" si="3"/>
        <v>0</v>
      </c>
      <c r="L119" s="362"/>
      <c r="M119" s="363"/>
      <c r="N119" s="361">
        <f t="shared" si="4"/>
        <v>0</v>
      </c>
      <c r="O119" s="362"/>
      <c r="P119" s="363"/>
      <c r="Q119" s="361">
        <f t="shared" si="5"/>
        <v>0</v>
      </c>
      <c r="R119" s="362"/>
      <c r="S119" s="363"/>
      <c r="T119" s="14"/>
    </row>
    <row r="120" spans="2:20" hidden="1" outlineLevel="2">
      <c r="B120" s="2"/>
      <c r="C120" s="1">
        <v>105</v>
      </c>
      <c r="D120" s="225"/>
      <c r="E120" s="225"/>
      <c r="F120" s="225"/>
      <c r="G120" s="225"/>
      <c r="H120" s="311">
        <v>0</v>
      </c>
      <c r="I120" s="311">
        <v>0</v>
      </c>
      <c r="J120" s="312">
        <v>0</v>
      </c>
      <c r="K120" s="361">
        <f t="shared" si="3"/>
        <v>0</v>
      </c>
      <c r="L120" s="362"/>
      <c r="M120" s="363"/>
      <c r="N120" s="361">
        <f t="shared" si="4"/>
        <v>0</v>
      </c>
      <c r="O120" s="362"/>
      <c r="P120" s="363"/>
      <c r="Q120" s="361">
        <f t="shared" si="5"/>
        <v>0</v>
      </c>
      <c r="R120" s="362"/>
      <c r="S120" s="363"/>
      <c r="T120" s="14"/>
    </row>
    <row r="121" spans="2:20" hidden="1" outlineLevel="2">
      <c r="B121" s="2"/>
      <c r="C121" s="1">
        <v>106</v>
      </c>
      <c r="D121" s="225"/>
      <c r="E121" s="225"/>
      <c r="F121" s="225"/>
      <c r="G121" s="225"/>
      <c r="H121" s="311">
        <v>0</v>
      </c>
      <c r="I121" s="311">
        <v>0</v>
      </c>
      <c r="J121" s="312">
        <v>0</v>
      </c>
      <c r="K121" s="361">
        <f t="shared" si="3"/>
        <v>0</v>
      </c>
      <c r="L121" s="362"/>
      <c r="M121" s="363"/>
      <c r="N121" s="361">
        <f t="shared" si="4"/>
        <v>0</v>
      </c>
      <c r="O121" s="362"/>
      <c r="P121" s="363"/>
      <c r="Q121" s="361">
        <f t="shared" si="5"/>
        <v>0</v>
      </c>
      <c r="R121" s="362"/>
      <c r="S121" s="363"/>
      <c r="T121" s="14"/>
    </row>
    <row r="122" spans="2:20" hidden="1" outlineLevel="2">
      <c r="B122" s="2"/>
      <c r="C122" s="1">
        <v>107</v>
      </c>
      <c r="D122" s="225"/>
      <c r="E122" s="225"/>
      <c r="F122" s="225"/>
      <c r="G122" s="225"/>
      <c r="H122" s="311">
        <v>0</v>
      </c>
      <c r="I122" s="311">
        <v>0</v>
      </c>
      <c r="J122" s="312">
        <v>0</v>
      </c>
      <c r="K122" s="361">
        <f t="shared" si="3"/>
        <v>0</v>
      </c>
      <c r="L122" s="362"/>
      <c r="M122" s="363"/>
      <c r="N122" s="361">
        <f t="shared" si="4"/>
        <v>0</v>
      </c>
      <c r="O122" s="362"/>
      <c r="P122" s="363"/>
      <c r="Q122" s="361">
        <f t="shared" si="5"/>
        <v>0</v>
      </c>
      <c r="R122" s="362"/>
      <c r="S122" s="363"/>
      <c r="T122" s="14"/>
    </row>
    <row r="123" spans="2:20" hidden="1" outlineLevel="2">
      <c r="B123" s="2"/>
      <c r="C123" s="1">
        <v>108</v>
      </c>
      <c r="D123" s="225"/>
      <c r="E123" s="225"/>
      <c r="F123" s="225"/>
      <c r="G123" s="225"/>
      <c r="H123" s="311">
        <v>0</v>
      </c>
      <c r="I123" s="311">
        <v>0</v>
      </c>
      <c r="J123" s="312">
        <v>0</v>
      </c>
      <c r="K123" s="361">
        <f t="shared" si="3"/>
        <v>0</v>
      </c>
      <c r="L123" s="362"/>
      <c r="M123" s="363"/>
      <c r="N123" s="361">
        <f t="shared" si="4"/>
        <v>0</v>
      </c>
      <c r="O123" s="362"/>
      <c r="P123" s="363"/>
      <c r="Q123" s="361">
        <f t="shared" si="5"/>
        <v>0</v>
      </c>
      <c r="R123" s="362"/>
      <c r="S123" s="363"/>
      <c r="T123" s="14"/>
    </row>
    <row r="124" spans="2:20" hidden="1" outlineLevel="2">
      <c r="B124" s="2"/>
      <c r="C124" s="1">
        <v>109</v>
      </c>
      <c r="D124" s="225"/>
      <c r="E124" s="225"/>
      <c r="F124" s="225"/>
      <c r="G124" s="225"/>
      <c r="H124" s="311">
        <v>0</v>
      </c>
      <c r="I124" s="311">
        <v>0</v>
      </c>
      <c r="J124" s="312">
        <v>0</v>
      </c>
      <c r="K124" s="361">
        <f t="shared" si="3"/>
        <v>0</v>
      </c>
      <c r="L124" s="362"/>
      <c r="M124" s="363"/>
      <c r="N124" s="361">
        <f t="shared" si="4"/>
        <v>0</v>
      </c>
      <c r="O124" s="362"/>
      <c r="P124" s="363"/>
      <c r="Q124" s="361">
        <f t="shared" si="5"/>
        <v>0</v>
      </c>
      <c r="R124" s="362"/>
      <c r="S124" s="363"/>
      <c r="T124" s="14"/>
    </row>
    <row r="125" spans="2:20" outlineLevel="1" collapsed="1">
      <c r="B125" s="2"/>
      <c r="C125" s="1">
        <v>110</v>
      </c>
      <c r="D125" s="225"/>
      <c r="E125" s="225"/>
      <c r="F125" s="225"/>
      <c r="G125" s="225"/>
      <c r="H125" s="311">
        <v>0</v>
      </c>
      <c r="I125" s="311">
        <v>0</v>
      </c>
      <c r="J125" s="312">
        <v>0</v>
      </c>
      <c r="K125" s="361">
        <f t="shared" si="3"/>
        <v>0</v>
      </c>
      <c r="L125" s="362"/>
      <c r="M125" s="363"/>
      <c r="N125" s="361">
        <f t="shared" si="4"/>
        <v>0</v>
      </c>
      <c r="O125" s="362"/>
      <c r="P125" s="363"/>
      <c r="Q125" s="361">
        <f t="shared" si="5"/>
        <v>0</v>
      </c>
      <c r="R125" s="362"/>
      <c r="S125" s="363"/>
      <c r="T125" s="14"/>
    </row>
    <row r="126" spans="2:20" hidden="1" outlineLevel="2">
      <c r="B126" s="2"/>
      <c r="C126" s="1">
        <v>111</v>
      </c>
      <c r="D126" s="225"/>
      <c r="E126" s="225"/>
      <c r="F126" s="225"/>
      <c r="G126" s="225"/>
      <c r="H126" s="311">
        <v>0</v>
      </c>
      <c r="I126" s="311">
        <v>0</v>
      </c>
      <c r="J126" s="312">
        <v>0</v>
      </c>
      <c r="K126" s="361">
        <f t="shared" si="3"/>
        <v>0</v>
      </c>
      <c r="L126" s="362"/>
      <c r="M126" s="363"/>
      <c r="N126" s="361">
        <f t="shared" si="4"/>
        <v>0</v>
      </c>
      <c r="O126" s="362"/>
      <c r="P126" s="363"/>
      <c r="Q126" s="361">
        <f t="shared" si="5"/>
        <v>0</v>
      </c>
      <c r="R126" s="362"/>
      <c r="S126" s="363"/>
      <c r="T126" s="14"/>
    </row>
    <row r="127" spans="2:20" hidden="1" outlineLevel="2">
      <c r="B127" s="2"/>
      <c r="C127" s="1">
        <v>112</v>
      </c>
      <c r="D127" s="225"/>
      <c r="E127" s="225"/>
      <c r="F127" s="225"/>
      <c r="G127" s="225"/>
      <c r="H127" s="311">
        <v>0</v>
      </c>
      <c r="I127" s="311">
        <v>0</v>
      </c>
      <c r="J127" s="312">
        <v>0</v>
      </c>
      <c r="K127" s="361">
        <f t="shared" si="3"/>
        <v>0</v>
      </c>
      <c r="L127" s="362"/>
      <c r="M127" s="363"/>
      <c r="N127" s="361">
        <f t="shared" si="4"/>
        <v>0</v>
      </c>
      <c r="O127" s="362"/>
      <c r="P127" s="363"/>
      <c r="Q127" s="361">
        <f t="shared" si="5"/>
        <v>0</v>
      </c>
      <c r="R127" s="362"/>
      <c r="S127" s="363"/>
      <c r="T127" s="14"/>
    </row>
    <row r="128" spans="2:20" hidden="1" outlineLevel="2">
      <c r="B128" s="2"/>
      <c r="C128" s="1">
        <v>113</v>
      </c>
      <c r="D128" s="225"/>
      <c r="E128" s="225"/>
      <c r="F128" s="225"/>
      <c r="G128" s="225"/>
      <c r="H128" s="311">
        <v>0</v>
      </c>
      <c r="I128" s="311">
        <v>0</v>
      </c>
      <c r="J128" s="312">
        <v>0</v>
      </c>
      <c r="K128" s="361">
        <f t="shared" si="3"/>
        <v>0</v>
      </c>
      <c r="L128" s="362"/>
      <c r="M128" s="363"/>
      <c r="N128" s="361">
        <f t="shared" si="4"/>
        <v>0</v>
      </c>
      <c r="O128" s="362"/>
      <c r="P128" s="363"/>
      <c r="Q128" s="361">
        <f t="shared" si="5"/>
        <v>0</v>
      </c>
      <c r="R128" s="362"/>
      <c r="S128" s="363"/>
      <c r="T128" s="14"/>
    </row>
    <row r="129" spans="2:20" hidden="1" outlineLevel="2">
      <c r="B129" s="2"/>
      <c r="C129" s="1">
        <v>114</v>
      </c>
      <c r="D129" s="225"/>
      <c r="E129" s="225"/>
      <c r="F129" s="225"/>
      <c r="G129" s="225"/>
      <c r="H129" s="311">
        <v>0</v>
      </c>
      <c r="I129" s="311">
        <v>0</v>
      </c>
      <c r="J129" s="312">
        <v>0</v>
      </c>
      <c r="K129" s="361">
        <f t="shared" si="3"/>
        <v>0</v>
      </c>
      <c r="L129" s="362"/>
      <c r="M129" s="363"/>
      <c r="N129" s="361">
        <f t="shared" si="4"/>
        <v>0</v>
      </c>
      <c r="O129" s="362"/>
      <c r="P129" s="363"/>
      <c r="Q129" s="361">
        <f t="shared" si="5"/>
        <v>0</v>
      </c>
      <c r="R129" s="362"/>
      <c r="S129" s="363"/>
      <c r="T129" s="14"/>
    </row>
    <row r="130" spans="2:20" hidden="1" outlineLevel="2">
      <c r="B130" s="2"/>
      <c r="C130" s="1">
        <v>115</v>
      </c>
      <c r="D130" s="225"/>
      <c r="E130" s="225"/>
      <c r="F130" s="225"/>
      <c r="G130" s="225"/>
      <c r="H130" s="311">
        <v>0</v>
      </c>
      <c r="I130" s="311">
        <v>0</v>
      </c>
      <c r="J130" s="312">
        <v>0</v>
      </c>
      <c r="K130" s="361">
        <f t="shared" si="3"/>
        <v>0</v>
      </c>
      <c r="L130" s="362"/>
      <c r="M130" s="363"/>
      <c r="N130" s="361">
        <f t="shared" si="4"/>
        <v>0</v>
      </c>
      <c r="O130" s="362"/>
      <c r="P130" s="363"/>
      <c r="Q130" s="361">
        <f t="shared" si="5"/>
        <v>0</v>
      </c>
      <c r="R130" s="362"/>
      <c r="S130" s="363"/>
      <c r="T130" s="14"/>
    </row>
    <row r="131" spans="2:20" hidden="1" outlineLevel="2">
      <c r="B131" s="2"/>
      <c r="C131" s="1">
        <v>116</v>
      </c>
      <c r="D131" s="225"/>
      <c r="E131" s="225"/>
      <c r="F131" s="225"/>
      <c r="G131" s="225"/>
      <c r="H131" s="311">
        <v>0</v>
      </c>
      <c r="I131" s="311">
        <v>0</v>
      </c>
      <c r="J131" s="312">
        <v>0</v>
      </c>
      <c r="K131" s="361">
        <f t="shared" si="3"/>
        <v>0</v>
      </c>
      <c r="L131" s="362"/>
      <c r="M131" s="363"/>
      <c r="N131" s="361">
        <f t="shared" si="4"/>
        <v>0</v>
      </c>
      <c r="O131" s="362"/>
      <c r="P131" s="363"/>
      <c r="Q131" s="361">
        <f t="shared" si="5"/>
        <v>0</v>
      </c>
      <c r="R131" s="362"/>
      <c r="S131" s="363"/>
      <c r="T131" s="14"/>
    </row>
    <row r="132" spans="2:20" hidden="1" outlineLevel="2">
      <c r="B132" s="2"/>
      <c r="C132" s="1">
        <v>117</v>
      </c>
      <c r="D132" s="225"/>
      <c r="E132" s="225"/>
      <c r="F132" s="225"/>
      <c r="G132" s="225"/>
      <c r="H132" s="311">
        <v>0</v>
      </c>
      <c r="I132" s="311">
        <v>0</v>
      </c>
      <c r="J132" s="312">
        <v>0</v>
      </c>
      <c r="K132" s="361">
        <f t="shared" si="3"/>
        <v>0</v>
      </c>
      <c r="L132" s="362"/>
      <c r="M132" s="363"/>
      <c r="N132" s="361">
        <f t="shared" si="4"/>
        <v>0</v>
      </c>
      <c r="O132" s="362"/>
      <c r="P132" s="363"/>
      <c r="Q132" s="361">
        <f t="shared" si="5"/>
        <v>0</v>
      </c>
      <c r="R132" s="362"/>
      <c r="S132" s="363"/>
      <c r="T132" s="14"/>
    </row>
    <row r="133" spans="2:20" hidden="1" outlineLevel="2">
      <c r="B133" s="2"/>
      <c r="C133" s="1">
        <v>118</v>
      </c>
      <c r="D133" s="225"/>
      <c r="E133" s="225"/>
      <c r="F133" s="225"/>
      <c r="G133" s="225"/>
      <c r="H133" s="311">
        <v>0</v>
      </c>
      <c r="I133" s="311">
        <v>0</v>
      </c>
      <c r="J133" s="312">
        <v>0</v>
      </c>
      <c r="K133" s="361">
        <f t="shared" si="3"/>
        <v>0</v>
      </c>
      <c r="L133" s="362"/>
      <c r="M133" s="363"/>
      <c r="N133" s="361">
        <f t="shared" si="4"/>
        <v>0</v>
      </c>
      <c r="O133" s="362"/>
      <c r="P133" s="363"/>
      <c r="Q133" s="361">
        <f t="shared" si="5"/>
        <v>0</v>
      </c>
      <c r="R133" s="362"/>
      <c r="S133" s="363"/>
      <c r="T133" s="14"/>
    </row>
    <row r="134" spans="2:20" hidden="1" outlineLevel="2">
      <c r="B134" s="2"/>
      <c r="C134" s="1">
        <v>119</v>
      </c>
      <c r="D134" s="225"/>
      <c r="E134" s="225"/>
      <c r="F134" s="225"/>
      <c r="G134" s="225"/>
      <c r="H134" s="311">
        <v>0</v>
      </c>
      <c r="I134" s="311">
        <v>0</v>
      </c>
      <c r="J134" s="312">
        <v>0</v>
      </c>
      <c r="K134" s="361">
        <f t="shared" si="3"/>
        <v>0</v>
      </c>
      <c r="L134" s="362"/>
      <c r="M134" s="363"/>
      <c r="N134" s="361">
        <f t="shared" si="4"/>
        <v>0</v>
      </c>
      <c r="O134" s="362"/>
      <c r="P134" s="363"/>
      <c r="Q134" s="361">
        <f t="shared" si="5"/>
        <v>0</v>
      </c>
      <c r="R134" s="362"/>
      <c r="S134" s="363"/>
      <c r="T134" s="14"/>
    </row>
    <row r="135" spans="2:20" hidden="1" outlineLevel="2">
      <c r="B135" s="2"/>
      <c r="C135" s="1">
        <v>120</v>
      </c>
      <c r="D135" s="225"/>
      <c r="E135" s="225"/>
      <c r="F135" s="225"/>
      <c r="G135" s="225"/>
      <c r="H135" s="311">
        <v>0</v>
      </c>
      <c r="I135" s="311">
        <v>0</v>
      </c>
      <c r="J135" s="312">
        <v>0</v>
      </c>
      <c r="K135" s="361">
        <f t="shared" si="3"/>
        <v>0</v>
      </c>
      <c r="L135" s="362"/>
      <c r="M135" s="363"/>
      <c r="N135" s="361">
        <f t="shared" si="4"/>
        <v>0</v>
      </c>
      <c r="O135" s="362"/>
      <c r="P135" s="363"/>
      <c r="Q135" s="361">
        <f t="shared" si="5"/>
        <v>0</v>
      </c>
      <c r="R135" s="362"/>
      <c r="S135" s="363"/>
      <c r="T135" s="14"/>
    </row>
    <row r="136" spans="2:20" hidden="1" outlineLevel="2">
      <c r="B136" s="2"/>
      <c r="C136" s="1">
        <v>121</v>
      </c>
      <c r="D136" s="225"/>
      <c r="E136" s="225"/>
      <c r="F136" s="225"/>
      <c r="G136" s="225"/>
      <c r="H136" s="311">
        <v>0</v>
      </c>
      <c r="I136" s="311">
        <v>0</v>
      </c>
      <c r="J136" s="312">
        <v>0</v>
      </c>
      <c r="K136" s="361">
        <f t="shared" si="3"/>
        <v>0</v>
      </c>
      <c r="L136" s="362"/>
      <c r="M136" s="363"/>
      <c r="N136" s="361">
        <f t="shared" si="4"/>
        <v>0</v>
      </c>
      <c r="O136" s="362"/>
      <c r="P136" s="363"/>
      <c r="Q136" s="361">
        <f t="shared" si="5"/>
        <v>0</v>
      </c>
      <c r="R136" s="362"/>
      <c r="S136" s="363"/>
      <c r="T136" s="14"/>
    </row>
    <row r="137" spans="2:20" hidden="1" outlineLevel="2">
      <c r="B137" s="2"/>
      <c r="C137" s="1">
        <v>122</v>
      </c>
      <c r="D137" s="225"/>
      <c r="E137" s="225"/>
      <c r="F137" s="225"/>
      <c r="G137" s="225"/>
      <c r="H137" s="311">
        <v>0</v>
      </c>
      <c r="I137" s="311">
        <v>0</v>
      </c>
      <c r="J137" s="312">
        <v>0</v>
      </c>
      <c r="K137" s="361">
        <f t="shared" si="3"/>
        <v>0</v>
      </c>
      <c r="L137" s="362"/>
      <c r="M137" s="363"/>
      <c r="N137" s="361">
        <f t="shared" si="4"/>
        <v>0</v>
      </c>
      <c r="O137" s="362"/>
      <c r="P137" s="363"/>
      <c r="Q137" s="361">
        <f t="shared" si="5"/>
        <v>0</v>
      </c>
      <c r="R137" s="362"/>
      <c r="S137" s="363"/>
      <c r="T137" s="14"/>
    </row>
    <row r="138" spans="2:20" hidden="1" outlineLevel="2">
      <c r="B138" s="2"/>
      <c r="C138" s="1">
        <v>123</v>
      </c>
      <c r="D138" s="225"/>
      <c r="E138" s="225"/>
      <c r="F138" s="225"/>
      <c r="G138" s="225"/>
      <c r="H138" s="311">
        <v>0</v>
      </c>
      <c r="I138" s="311">
        <v>0</v>
      </c>
      <c r="J138" s="312">
        <v>0</v>
      </c>
      <c r="K138" s="361">
        <f t="shared" si="3"/>
        <v>0</v>
      </c>
      <c r="L138" s="362"/>
      <c r="M138" s="363"/>
      <c r="N138" s="361">
        <f t="shared" si="4"/>
        <v>0</v>
      </c>
      <c r="O138" s="362"/>
      <c r="P138" s="363"/>
      <c r="Q138" s="361">
        <f t="shared" si="5"/>
        <v>0</v>
      </c>
      <c r="R138" s="362"/>
      <c r="S138" s="363"/>
      <c r="T138" s="14"/>
    </row>
    <row r="139" spans="2:20" hidden="1" outlineLevel="2">
      <c r="B139" s="2"/>
      <c r="C139" s="1">
        <v>124</v>
      </c>
      <c r="D139" s="225"/>
      <c r="E139" s="225"/>
      <c r="F139" s="225"/>
      <c r="G139" s="225"/>
      <c r="H139" s="311">
        <v>0</v>
      </c>
      <c r="I139" s="311">
        <v>0</v>
      </c>
      <c r="J139" s="312">
        <v>0</v>
      </c>
      <c r="K139" s="361">
        <f t="shared" si="3"/>
        <v>0</v>
      </c>
      <c r="L139" s="362"/>
      <c r="M139" s="363"/>
      <c r="N139" s="361">
        <f t="shared" si="4"/>
        <v>0</v>
      </c>
      <c r="O139" s="362"/>
      <c r="P139" s="363"/>
      <c r="Q139" s="361">
        <f t="shared" si="5"/>
        <v>0</v>
      </c>
      <c r="R139" s="362"/>
      <c r="S139" s="363"/>
      <c r="T139" s="14"/>
    </row>
    <row r="140" spans="2:20" hidden="1" outlineLevel="2">
      <c r="B140" s="2"/>
      <c r="C140" s="1">
        <v>125</v>
      </c>
      <c r="D140" s="225"/>
      <c r="E140" s="225"/>
      <c r="F140" s="225"/>
      <c r="G140" s="225"/>
      <c r="H140" s="311">
        <v>0</v>
      </c>
      <c r="I140" s="311">
        <v>0</v>
      </c>
      <c r="J140" s="312">
        <v>0</v>
      </c>
      <c r="K140" s="361">
        <f t="shared" si="3"/>
        <v>0</v>
      </c>
      <c r="L140" s="362"/>
      <c r="M140" s="363"/>
      <c r="N140" s="361">
        <f t="shared" si="4"/>
        <v>0</v>
      </c>
      <c r="O140" s="362"/>
      <c r="P140" s="363"/>
      <c r="Q140" s="361">
        <f t="shared" si="5"/>
        <v>0</v>
      </c>
      <c r="R140" s="362"/>
      <c r="S140" s="363"/>
      <c r="T140" s="14"/>
    </row>
    <row r="141" spans="2:20" hidden="1" outlineLevel="2">
      <c r="B141" s="2"/>
      <c r="C141" s="1">
        <v>126</v>
      </c>
      <c r="D141" s="225"/>
      <c r="E141" s="225"/>
      <c r="F141" s="225"/>
      <c r="G141" s="225"/>
      <c r="H141" s="311">
        <v>0</v>
      </c>
      <c r="I141" s="311">
        <v>0</v>
      </c>
      <c r="J141" s="312">
        <v>0</v>
      </c>
      <c r="K141" s="361">
        <f t="shared" si="3"/>
        <v>0</v>
      </c>
      <c r="L141" s="362"/>
      <c r="M141" s="363"/>
      <c r="N141" s="361">
        <f t="shared" si="4"/>
        <v>0</v>
      </c>
      <c r="O141" s="362"/>
      <c r="P141" s="363"/>
      <c r="Q141" s="361">
        <f t="shared" si="5"/>
        <v>0</v>
      </c>
      <c r="R141" s="362"/>
      <c r="S141" s="363"/>
      <c r="T141" s="14"/>
    </row>
    <row r="142" spans="2:20" hidden="1" outlineLevel="2">
      <c r="B142" s="2"/>
      <c r="C142" s="1">
        <v>127</v>
      </c>
      <c r="D142" s="225"/>
      <c r="E142" s="225"/>
      <c r="F142" s="225"/>
      <c r="G142" s="225"/>
      <c r="H142" s="311">
        <v>0</v>
      </c>
      <c r="I142" s="311">
        <v>0</v>
      </c>
      <c r="J142" s="312">
        <v>0</v>
      </c>
      <c r="K142" s="361">
        <f t="shared" si="3"/>
        <v>0</v>
      </c>
      <c r="L142" s="362"/>
      <c r="M142" s="363"/>
      <c r="N142" s="361">
        <f t="shared" si="4"/>
        <v>0</v>
      </c>
      <c r="O142" s="362"/>
      <c r="P142" s="363"/>
      <c r="Q142" s="361">
        <f t="shared" si="5"/>
        <v>0</v>
      </c>
      <c r="R142" s="362"/>
      <c r="S142" s="363"/>
      <c r="T142" s="14"/>
    </row>
    <row r="143" spans="2:20" hidden="1" outlineLevel="2">
      <c r="B143" s="2"/>
      <c r="C143" s="1">
        <v>128</v>
      </c>
      <c r="D143" s="225"/>
      <c r="E143" s="225"/>
      <c r="F143" s="225"/>
      <c r="G143" s="225"/>
      <c r="H143" s="311">
        <v>0</v>
      </c>
      <c r="I143" s="311">
        <v>0</v>
      </c>
      <c r="J143" s="312">
        <v>0</v>
      </c>
      <c r="K143" s="361">
        <f t="shared" si="3"/>
        <v>0</v>
      </c>
      <c r="L143" s="362"/>
      <c r="M143" s="363"/>
      <c r="N143" s="361">
        <f t="shared" si="4"/>
        <v>0</v>
      </c>
      <c r="O143" s="362"/>
      <c r="P143" s="363"/>
      <c r="Q143" s="361">
        <f t="shared" si="5"/>
        <v>0</v>
      </c>
      <c r="R143" s="362"/>
      <c r="S143" s="363"/>
      <c r="T143" s="14"/>
    </row>
    <row r="144" spans="2:20" hidden="1" outlineLevel="2">
      <c r="B144" s="2"/>
      <c r="C144" s="1">
        <v>129</v>
      </c>
      <c r="D144" s="225"/>
      <c r="E144" s="225"/>
      <c r="F144" s="225"/>
      <c r="G144" s="225"/>
      <c r="H144" s="311">
        <v>0</v>
      </c>
      <c r="I144" s="311">
        <v>0</v>
      </c>
      <c r="J144" s="312">
        <v>0</v>
      </c>
      <c r="K144" s="361">
        <f t="shared" ref="K144:K207" si="6">H144*J144</f>
        <v>0</v>
      </c>
      <c r="L144" s="362"/>
      <c r="M144" s="363"/>
      <c r="N144" s="361">
        <f t="shared" ref="N144:N207" si="7">I144*J144</f>
        <v>0</v>
      </c>
      <c r="O144" s="362"/>
      <c r="P144" s="363"/>
      <c r="Q144" s="361">
        <f t="shared" ref="Q144:Q207" si="8">J144*(H144+I144)</f>
        <v>0</v>
      </c>
      <c r="R144" s="362"/>
      <c r="S144" s="363"/>
      <c r="T144" s="14"/>
    </row>
    <row r="145" spans="2:20" hidden="1" outlineLevel="2">
      <c r="B145" s="2"/>
      <c r="C145" s="1">
        <v>130</v>
      </c>
      <c r="D145" s="225"/>
      <c r="E145" s="225"/>
      <c r="F145" s="225"/>
      <c r="G145" s="225"/>
      <c r="H145" s="311">
        <v>0</v>
      </c>
      <c r="I145" s="311">
        <v>0</v>
      </c>
      <c r="J145" s="312">
        <v>0</v>
      </c>
      <c r="K145" s="361">
        <f t="shared" si="6"/>
        <v>0</v>
      </c>
      <c r="L145" s="362"/>
      <c r="M145" s="363"/>
      <c r="N145" s="361">
        <f t="shared" si="7"/>
        <v>0</v>
      </c>
      <c r="O145" s="362"/>
      <c r="P145" s="363"/>
      <c r="Q145" s="361">
        <f t="shared" si="8"/>
        <v>0</v>
      </c>
      <c r="R145" s="362"/>
      <c r="S145" s="363"/>
      <c r="T145" s="14"/>
    </row>
    <row r="146" spans="2:20" hidden="1" outlineLevel="2">
      <c r="B146" s="2"/>
      <c r="C146" s="1">
        <v>131</v>
      </c>
      <c r="D146" s="225"/>
      <c r="E146" s="225"/>
      <c r="F146" s="225"/>
      <c r="G146" s="225"/>
      <c r="H146" s="311">
        <v>0</v>
      </c>
      <c r="I146" s="311">
        <v>0</v>
      </c>
      <c r="J146" s="312">
        <v>0</v>
      </c>
      <c r="K146" s="361">
        <f t="shared" si="6"/>
        <v>0</v>
      </c>
      <c r="L146" s="362"/>
      <c r="M146" s="363"/>
      <c r="N146" s="361">
        <f t="shared" si="7"/>
        <v>0</v>
      </c>
      <c r="O146" s="362"/>
      <c r="P146" s="363"/>
      <c r="Q146" s="361">
        <f t="shared" si="8"/>
        <v>0</v>
      </c>
      <c r="R146" s="362"/>
      <c r="S146" s="363"/>
      <c r="T146" s="14"/>
    </row>
    <row r="147" spans="2:20" hidden="1" outlineLevel="2">
      <c r="B147" s="2"/>
      <c r="C147" s="1">
        <v>132</v>
      </c>
      <c r="D147" s="225"/>
      <c r="E147" s="225"/>
      <c r="F147" s="225"/>
      <c r="G147" s="225"/>
      <c r="H147" s="311">
        <v>0</v>
      </c>
      <c r="I147" s="311">
        <v>0</v>
      </c>
      <c r="J147" s="312">
        <v>0</v>
      </c>
      <c r="K147" s="361">
        <f t="shared" si="6"/>
        <v>0</v>
      </c>
      <c r="L147" s="362"/>
      <c r="M147" s="363"/>
      <c r="N147" s="361">
        <f t="shared" si="7"/>
        <v>0</v>
      </c>
      <c r="O147" s="362"/>
      <c r="P147" s="363"/>
      <c r="Q147" s="361">
        <f t="shared" si="8"/>
        <v>0</v>
      </c>
      <c r="R147" s="362"/>
      <c r="S147" s="363"/>
      <c r="T147" s="14"/>
    </row>
    <row r="148" spans="2:20" hidden="1" outlineLevel="2">
      <c r="B148" s="2"/>
      <c r="C148" s="1">
        <v>133</v>
      </c>
      <c r="D148" s="225"/>
      <c r="E148" s="225"/>
      <c r="F148" s="225"/>
      <c r="G148" s="225"/>
      <c r="H148" s="311">
        <v>0</v>
      </c>
      <c r="I148" s="311">
        <v>0</v>
      </c>
      <c r="J148" s="312">
        <v>0</v>
      </c>
      <c r="K148" s="361">
        <f t="shared" si="6"/>
        <v>0</v>
      </c>
      <c r="L148" s="362"/>
      <c r="M148" s="363"/>
      <c r="N148" s="361">
        <f t="shared" si="7"/>
        <v>0</v>
      </c>
      <c r="O148" s="362"/>
      <c r="P148" s="363"/>
      <c r="Q148" s="361">
        <f t="shared" si="8"/>
        <v>0</v>
      </c>
      <c r="R148" s="362"/>
      <c r="S148" s="363"/>
      <c r="T148" s="14"/>
    </row>
    <row r="149" spans="2:20" hidden="1" outlineLevel="2">
      <c r="B149" s="2"/>
      <c r="C149" s="1">
        <v>134</v>
      </c>
      <c r="D149" s="225"/>
      <c r="E149" s="225"/>
      <c r="F149" s="225"/>
      <c r="G149" s="225"/>
      <c r="H149" s="311">
        <v>0</v>
      </c>
      <c r="I149" s="311">
        <v>0</v>
      </c>
      <c r="J149" s="312">
        <v>0</v>
      </c>
      <c r="K149" s="361">
        <f t="shared" si="6"/>
        <v>0</v>
      </c>
      <c r="L149" s="362"/>
      <c r="M149" s="363"/>
      <c r="N149" s="361">
        <f t="shared" si="7"/>
        <v>0</v>
      </c>
      <c r="O149" s="362"/>
      <c r="P149" s="363"/>
      <c r="Q149" s="361">
        <f t="shared" si="8"/>
        <v>0</v>
      </c>
      <c r="R149" s="362"/>
      <c r="S149" s="363"/>
      <c r="T149" s="14"/>
    </row>
    <row r="150" spans="2:20" hidden="1" outlineLevel="2">
      <c r="B150" s="2"/>
      <c r="C150" s="1">
        <v>135</v>
      </c>
      <c r="D150" s="225"/>
      <c r="E150" s="225"/>
      <c r="F150" s="225"/>
      <c r="G150" s="225"/>
      <c r="H150" s="311">
        <v>0</v>
      </c>
      <c r="I150" s="311">
        <v>0</v>
      </c>
      <c r="J150" s="312">
        <v>0</v>
      </c>
      <c r="K150" s="361">
        <f t="shared" si="6"/>
        <v>0</v>
      </c>
      <c r="L150" s="362"/>
      <c r="M150" s="363"/>
      <c r="N150" s="361">
        <f t="shared" si="7"/>
        <v>0</v>
      </c>
      <c r="O150" s="362"/>
      <c r="P150" s="363"/>
      <c r="Q150" s="361">
        <f t="shared" si="8"/>
        <v>0</v>
      </c>
      <c r="R150" s="362"/>
      <c r="S150" s="363"/>
      <c r="T150" s="14"/>
    </row>
    <row r="151" spans="2:20" hidden="1" outlineLevel="2">
      <c r="B151" s="2"/>
      <c r="C151" s="1">
        <v>136</v>
      </c>
      <c r="D151" s="225"/>
      <c r="E151" s="225"/>
      <c r="F151" s="225"/>
      <c r="G151" s="225"/>
      <c r="H151" s="311">
        <v>0</v>
      </c>
      <c r="I151" s="311">
        <v>0</v>
      </c>
      <c r="J151" s="312">
        <v>0</v>
      </c>
      <c r="K151" s="361">
        <f t="shared" si="6"/>
        <v>0</v>
      </c>
      <c r="L151" s="362"/>
      <c r="M151" s="363"/>
      <c r="N151" s="361">
        <f t="shared" si="7"/>
        <v>0</v>
      </c>
      <c r="O151" s="362"/>
      <c r="P151" s="363"/>
      <c r="Q151" s="361">
        <f t="shared" si="8"/>
        <v>0</v>
      </c>
      <c r="R151" s="362"/>
      <c r="S151" s="363"/>
      <c r="T151" s="14"/>
    </row>
    <row r="152" spans="2:20" hidden="1" outlineLevel="2">
      <c r="B152" s="2"/>
      <c r="C152" s="1">
        <v>137</v>
      </c>
      <c r="D152" s="225"/>
      <c r="E152" s="225"/>
      <c r="F152" s="225"/>
      <c r="G152" s="225"/>
      <c r="H152" s="311">
        <v>0</v>
      </c>
      <c r="I152" s="311">
        <v>0</v>
      </c>
      <c r="J152" s="312">
        <v>0</v>
      </c>
      <c r="K152" s="361">
        <f t="shared" si="6"/>
        <v>0</v>
      </c>
      <c r="L152" s="362"/>
      <c r="M152" s="363"/>
      <c r="N152" s="361">
        <f t="shared" si="7"/>
        <v>0</v>
      </c>
      <c r="O152" s="362"/>
      <c r="P152" s="363"/>
      <c r="Q152" s="361">
        <f t="shared" si="8"/>
        <v>0</v>
      </c>
      <c r="R152" s="362"/>
      <c r="S152" s="363"/>
      <c r="T152" s="14"/>
    </row>
    <row r="153" spans="2:20" hidden="1" outlineLevel="2">
      <c r="B153" s="2"/>
      <c r="C153" s="1">
        <v>138</v>
      </c>
      <c r="D153" s="225"/>
      <c r="E153" s="225"/>
      <c r="F153" s="225"/>
      <c r="G153" s="225"/>
      <c r="H153" s="311">
        <v>0</v>
      </c>
      <c r="I153" s="311">
        <v>0</v>
      </c>
      <c r="J153" s="312">
        <v>0</v>
      </c>
      <c r="K153" s="361">
        <f t="shared" si="6"/>
        <v>0</v>
      </c>
      <c r="L153" s="362"/>
      <c r="M153" s="363"/>
      <c r="N153" s="361">
        <f t="shared" si="7"/>
        <v>0</v>
      </c>
      <c r="O153" s="362"/>
      <c r="P153" s="363"/>
      <c r="Q153" s="361">
        <f t="shared" si="8"/>
        <v>0</v>
      </c>
      <c r="R153" s="362"/>
      <c r="S153" s="363"/>
      <c r="T153" s="14"/>
    </row>
    <row r="154" spans="2:20" hidden="1" outlineLevel="2">
      <c r="B154" s="2"/>
      <c r="C154" s="1">
        <v>139</v>
      </c>
      <c r="D154" s="225"/>
      <c r="E154" s="225"/>
      <c r="F154" s="225"/>
      <c r="G154" s="225"/>
      <c r="H154" s="311">
        <v>0</v>
      </c>
      <c r="I154" s="311">
        <v>0</v>
      </c>
      <c r="J154" s="312">
        <v>0</v>
      </c>
      <c r="K154" s="361">
        <f t="shared" si="6"/>
        <v>0</v>
      </c>
      <c r="L154" s="362"/>
      <c r="M154" s="363"/>
      <c r="N154" s="361">
        <f t="shared" si="7"/>
        <v>0</v>
      </c>
      <c r="O154" s="362"/>
      <c r="P154" s="363"/>
      <c r="Q154" s="361">
        <f t="shared" si="8"/>
        <v>0</v>
      </c>
      <c r="R154" s="362"/>
      <c r="S154" s="363"/>
      <c r="T154" s="14"/>
    </row>
    <row r="155" spans="2:20" hidden="1" outlineLevel="2">
      <c r="B155" s="2"/>
      <c r="C155" s="1">
        <v>140</v>
      </c>
      <c r="D155" s="225"/>
      <c r="E155" s="225"/>
      <c r="F155" s="225"/>
      <c r="G155" s="225"/>
      <c r="H155" s="311">
        <v>0</v>
      </c>
      <c r="I155" s="311">
        <v>0</v>
      </c>
      <c r="J155" s="312">
        <v>0</v>
      </c>
      <c r="K155" s="361">
        <f t="shared" si="6"/>
        <v>0</v>
      </c>
      <c r="L155" s="362"/>
      <c r="M155" s="363"/>
      <c r="N155" s="361">
        <f t="shared" si="7"/>
        <v>0</v>
      </c>
      <c r="O155" s="362"/>
      <c r="P155" s="363"/>
      <c r="Q155" s="361">
        <f t="shared" si="8"/>
        <v>0</v>
      </c>
      <c r="R155" s="362"/>
      <c r="S155" s="363"/>
      <c r="T155" s="14"/>
    </row>
    <row r="156" spans="2:20" hidden="1" outlineLevel="2">
      <c r="B156" s="2"/>
      <c r="C156" s="1">
        <v>141</v>
      </c>
      <c r="D156" s="225"/>
      <c r="E156" s="225"/>
      <c r="F156" s="225"/>
      <c r="G156" s="225"/>
      <c r="H156" s="311">
        <v>0</v>
      </c>
      <c r="I156" s="311">
        <v>0</v>
      </c>
      <c r="J156" s="312">
        <v>0</v>
      </c>
      <c r="K156" s="361">
        <f t="shared" si="6"/>
        <v>0</v>
      </c>
      <c r="L156" s="362"/>
      <c r="M156" s="363"/>
      <c r="N156" s="361">
        <f t="shared" si="7"/>
        <v>0</v>
      </c>
      <c r="O156" s="362"/>
      <c r="P156" s="363"/>
      <c r="Q156" s="361">
        <f t="shared" si="8"/>
        <v>0</v>
      </c>
      <c r="R156" s="362"/>
      <c r="S156" s="363"/>
      <c r="T156" s="14"/>
    </row>
    <row r="157" spans="2:20" hidden="1" outlineLevel="2">
      <c r="B157" s="2"/>
      <c r="C157" s="1">
        <v>142</v>
      </c>
      <c r="D157" s="225"/>
      <c r="E157" s="225"/>
      <c r="F157" s="225"/>
      <c r="G157" s="225"/>
      <c r="H157" s="311">
        <v>0</v>
      </c>
      <c r="I157" s="311">
        <v>0</v>
      </c>
      <c r="J157" s="312">
        <v>0</v>
      </c>
      <c r="K157" s="361">
        <f t="shared" si="6"/>
        <v>0</v>
      </c>
      <c r="L157" s="362"/>
      <c r="M157" s="363"/>
      <c r="N157" s="361">
        <f t="shared" si="7"/>
        <v>0</v>
      </c>
      <c r="O157" s="362"/>
      <c r="P157" s="363"/>
      <c r="Q157" s="361">
        <f t="shared" si="8"/>
        <v>0</v>
      </c>
      <c r="R157" s="362"/>
      <c r="S157" s="363"/>
      <c r="T157" s="14"/>
    </row>
    <row r="158" spans="2:20" hidden="1" outlineLevel="2">
      <c r="B158" s="2"/>
      <c r="C158" s="1">
        <v>143</v>
      </c>
      <c r="D158" s="225"/>
      <c r="E158" s="225"/>
      <c r="F158" s="225"/>
      <c r="G158" s="225"/>
      <c r="H158" s="311">
        <v>0</v>
      </c>
      <c r="I158" s="311">
        <v>0</v>
      </c>
      <c r="J158" s="312">
        <v>0</v>
      </c>
      <c r="K158" s="361">
        <f t="shared" si="6"/>
        <v>0</v>
      </c>
      <c r="L158" s="362"/>
      <c r="M158" s="363"/>
      <c r="N158" s="361">
        <f t="shared" si="7"/>
        <v>0</v>
      </c>
      <c r="O158" s="362"/>
      <c r="P158" s="363"/>
      <c r="Q158" s="361">
        <f t="shared" si="8"/>
        <v>0</v>
      </c>
      <c r="R158" s="362"/>
      <c r="S158" s="363"/>
      <c r="T158" s="14"/>
    </row>
    <row r="159" spans="2:20" hidden="1" outlineLevel="2">
      <c r="B159" s="2"/>
      <c r="C159" s="1">
        <v>144</v>
      </c>
      <c r="D159" s="225"/>
      <c r="E159" s="225"/>
      <c r="F159" s="225"/>
      <c r="G159" s="225"/>
      <c r="H159" s="311">
        <v>0</v>
      </c>
      <c r="I159" s="311">
        <v>0</v>
      </c>
      <c r="J159" s="312">
        <v>0</v>
      </c>
      <c r="K159" s="361">
        <f t="shared" si="6"/>
        <v>0</v>
      </c>
      <c r="L159" s="362"/>
      <c r="M159" s="363"/>
      <c r="N159" s="361">
        <f t="shared" si="7"/>
        <v>0</v>
      </c>
      <c r="O159" s="362"/>
      <c r="P159" s="363"/>
      <c r="Q159" s="361">
        <f t="shared" si="8"/>
        <v>0</v>
      </c>
      <c r="R159" s="362"/>
      <c r="S159" s="363"/>
      <c r="T159" s="14"/>
    </row>
    <row r="160" spans="2:20" hidden="1" outlineLevel="2">
      <c r="B160" s="2"/>
      <c r="C160" s="1">
        <v>145</v>
      </c>
      <c r="D160" s="225"/>
      <c r="E160" s="225"/>
      <c r="F160" s="225"/>
      <c r="G160" s="225"/>
      <c r="H160" s="311">
        <v>0</v>
      </c>
      <c r="I160" s="311">
        <v>0</v>
      </c>
      <c r="J160" s="312">
        <v>0</v>
      </c>
      <c r="K160" s="361">
        <f t="shared" si="6"/>
        <v>0</v>
      </c>
      <c r="L160" s="362"/>
      <c r="M160" s="363"/>
      <c r="N160" s="361">
        <f t="shared" si="7"/>
        <v>0</v>
      </c>
      <c r="O160" s="362"/>
      <c r="P160" s="363"/>
      <c r="Q160" s="361">
        <f t="shared" si="8"/>
        <v>0</v>
      </c>
      <c r="R160" s="362"/>
      <c r="S160" s="363"/>
      <c r="T160" s="14"/>
    </row>
    <row r="161" spans="2:20" hidden="1" outlineLevel="2">
      <c r="B161" s="2"/>
      <c r="C161" s="1">
        <v>146</v>
      </c>
      <c r="D161" s="225"/>
      <c r="E161" s="225"/>
      <c r="F161" s="225"/>
      <c r="G161" s="225"/>
      <c r="H161" s="311">
        <v>0</v>
      </c>
      <c r="I161" s="311">
        <v>0</v>
      </c>
      <c r="J161" s="312">
        <v>0</v>
      </c>
      <c r="K161" s="361">
        <f t="shared" si="6"/>
        <v>0</v>
      </c>
      <c r="L161" s="362"/>
      <c r="M161" s="363"/>
      <c r="N161" s="361">
        <f t="shared" si="7"/>
        <v>0</v>
      </c>
      <c r="O161" s="362"/>
      <c r="P161" s="363"/>
      <c r="Q161" s="361">
        <f t="shared" si="8"/>
        <v>0</v>
      </c>
      <c r="R161" s="362"/>
      <c r="S161" s="363"/>
      <c r="T161" s="14"/>
    </row>
    <row r="162" spans="2:20" hidden="1" outlineLevel="2">
      <c r="B162" s="2"/>
      <c r="C162" s="1">
        <v>147</v>
      </c>
      <c r="D162" s="225"/>
      <c r="E162" s="225"/>
      <c r="F162" s="225"/>
      <c r="G162" s="225"/>
      <c r="H162" s="311">
        <v>0</v>
      </c>
      <c r="I162" s="311">
        <v>0</v>
      </c>
      <c r="J162" s="312">
        <v>0</v>
      </c>
      <c r="K162" s="361">
        <f t="shared" si="6"/>
        <v>0</v>
      </c>
      <c r="L162" s="362"/>
      <c r="M162" s="363"/>
      <c r="N162" s="361">
        <f t="shared" si="7"/>
        <v>0</v>
      </c>
      <c r="O162" s="362"/>
      <c r="P162" s="363"/>
      <c r="Q162" s="361">
        <f t="shared" si="8"/>
        <v>0</v>
      </c>
      <c r="R162" s="362"/>
      <c r="S162" s="363"/>
      <c r="T162" s="14"/>
    </row>
    <row r="163" spans="2:20" hidden="1" outlineLevel="2">
      <c r="B163" s="2"/>
      <c r="C163" s="1">
        <v>148</v>
      </c>
      <c r="D163" s="225"/>
      <c r="E163" s="225"/>
      <c r="F163" s="225"/>
      <c r="G163" s="225"/>
      <c r="H163" s="311">
        <v>0</v>
      </c>
      <c r="I163" s="311">
        <v>0</v>
      </c>
      <c r="J163" s="312">
        <v>0</v>
      </c>
      <c r="K163" s="361">
        <f t="shared" si="6"/>
        <v>0</v>
      </c>
      <c r="L163" s="362"/>
      <c r="M163" s="363"/>
      <c r="N163" s="361">
        <f t="shared" si="7"/>
        <v>0</v>
      </c>
      <c r="O163" s="362"/>
      <c r="P163" s="363"/>
      <c r="Q163" s="361">
        <f t="shared" si="8"/>
        <v>0</v>
      </c>
      <c r="R163" s="362"/>
      <c r="S163" s="363"/>
      <c r="T163" s="14"/>
    </row>
    <row r="164" spans="2:20" hidden="1" outlineLevel="2">
      <c r="B164" s="2"/>
      <c r="C164" s="1">
        <v>149</v>
      </c>
      <c r="D164" s="225"/>
      <c r="E164" s="225"/>
      <c r="F164" s="225"/>
      <c r="G164" s="225"/>
      <c r="H164" s="311">
        <v>0</v>
      </c>
      <c r="I164" s="311">
        <v>0</v>
      </c>
      <c r="J164" s="312">
        <v>0</v>
      </c>
      <c r="K164" s="361">
        <f t="shared" si="6"/>
        <v>0</v>
      </c>
      <c r="L164" s="362"/>
      <c r="M164" s="363"/>
      <c r="N164" s="361">
        <f t="shared" si="7"/>
        <v>0</v>
      </c>
      <c r="O164" s="362"/>
      <c r="P164" s="363"/>
      <c r="Q164" s="361">
        <f t="shared" si="8"/>
        <v>0</v>
      </c>
      <c r="R164" s="362"/>
      <c r="S164" s="363"/>
      <c r="T164" s="14"/>
    </row>
    <row r="165" spans="2:20" outlineLevel="1" collapsed="1">
      <c r="B165" s="2"/>
      <c r="C165" s="1">
        <v>150</v>
      </c>
      <c r="D165" s="225"/>
      <c r="E165" s="225"/>
      <c r="F165" s="225"/>
      <c r="G165" s="225"/>
      <c r="H165" s="311">
        <v>0</v>
      </c>
      <c r="I165" s="311">
        <v>0</v>
      </c>
      <c r="J165" s="312">
        <v>0</v>
      </c>
      <c r="K165" s="361">
        <f t="shared" si="6"/>
        <v>0</v>
      </c>
      <c r="L165" s="362"/>
      <c r="M165" s="363"/>
      <c r="N165" s="361">
        <f t="shared" si="7"/>
        <v>0</v>
      </c>
      <c r="O165" s="362"/>
      <c r="P165" s="363"/>
      <c r="Q165" s="361">
        <f t="shared" si="8"/>
        <v>0</v>
      </c>
      <c r="R165" s="362"/>
      <c r="S165" s="363"/>
      <c r="T165" s="14"/>
    </row>
    <row r="166" spans="2:20" hidden="1" outlineLevel="2">
      <c r="B166" s="2"/>
      <c r="C166" s="1">
        <v>151</v>
      </c>
      <c r="D166" s="225"/>
      <c r="E166" s="225"/>
      <c r="F166" s="225"/>
      <c r="G166" s="225"/>
      <c r="H166" s="311">
        <v>0</v>
      </c>
      <c r="I166" s="311">
        <v>0</v>
      </c>
      <c r="J166" s="312">
        <v>0</v>
      </c>
      <c r="K166" s="361">
        <f t="shared" si="6"/>
        <v>0</v>
      </c>
      <c r="L166" s="362"/>
      <c r="M166" s="363"/>
      <c r="N166" s="361">
        <f t="shared" si="7"/>
        <v>0</v>
      </c>
      <c r="O166" s="362"/>
      <c r="P166" s="363"/>
      <c r="Q166" s="361">
        <f t="shared" si="8"/>
        <v>0</v>
      </c>
      <c r="R166" s="362"/>
      <c r="S166" s="363"/>
      <c r="T166" s="14"/>
    </row>
    <row r="167" spans="2:20" hidden="1" outlineLevel="2">
      <c r="B167" s="2"/>
      <c r="C167" s="1">
        <v>152</v>
      </c>
      <c r="D167" s="225"/>
      <c r="E167" s="225"/>
      <c r="F167" s="225"/>
      <c r="G167" s="225"/>
      <c r="H167" s="311">
        <v>0</v>
      </c>
      <c r="I167" s="311">
        <v>0</v>
      </c>
      <c r="J167" s="312">
        <v>0</v>
      </c>
      <c r="K167" s="361">
        <f t="shared" si="6"/>
        <v>0</v>
      </c>
      <c r="L167" s="362"/>
      <c r="M167" s="363"/>
      <c r="N167" s="361">
        <f t="shared" si="7"/>
        <v>0</v>
      </c>
      <c r="O167" s="362"/>
      <c r="P167" s="363"/>
      <c r="Q167" s="361">
        <f t="shared" si="8"/>
        <v>0</v>
      </c>
      <c r="R167" s="362"/>
      <c r="S167" s="363"/>
      <c r="T167" s="14"/>
    </row>
    <row r="168" spans="2:20" hidden="1" outlineLevel="2">
      <c r="B168" s="2"/>
      <c r="C168" s="1">
        <v>153</v>
      </c>
      <c r="D168" s="225"/>
      <c r="E168" s="225"/>
      <c r="F168" s="225"/>
      <c r="G168" s="225"/>
      <c r="H168" s="311">
        <v>0</v>
      </c>
      <c r="I168" s="311">
        <v>0</v>
      </c>
      <c r="J168" s="312">
        <v>0</v>
      </c>
      <c r="K168" s="361">
        <f t="shared" si="6"/>
        <v>0</v>
      </c>
      <c r="L168" s="362"/>
      <c r="M168" s="363"/>
      <c r="N168" s="361">
        <f t="shared" si="7"/>
        <v>0</v>
      </c>
      <c r="O168" s="362"/>
      <c r="P168" s="363"/>
      <c r="Q168" s="361">
        <f t="shared" si="8"/>
        <v>0</v>
      </c>
      <c r="R168" s="362"/>
      <c r="S168" s="363"/>
      <c r="T168" s="14"/>
    </row>
    <row r="169" spans="2:20" hidden="1" outlineLevel="2">
      <c r="B169" s="2"/>
      <c r="C169" s="1">
        <v>154</v>
      </c>
      <c r="D169" s="225"/>
      <c r="E169" s="225"/>
      <c r="F169" s="225"/>
      <c r="G169" s="225"/>
      <c r="H169" s="311">
        <v>0</v>
      </c>
      <c r="I169" s="311">
        <v>0</v>
      </c>
      <c r="J169" s="312">
        <v>0</v>
      </c>
      <c r="K169" s="361">
        <f t="shared" si="6"/>
        <v>0</v>
      </c>
      <c r="L169" s="362"/>
      <c r="M169" s="363"/>
      <c r="N169" s="361">
        <f t="shared" si="7"/>
        <v>0</v>
      </c>
      <c r="O169" s="362"/>
      <c r="P169" s="363"/>
      <c r="Q169" s="361">
        <f t="shared" si="8"/>
        <v>0</v>
      </c>
      <c r="R169" s="362"/>
      <c r="S169" s="363"/>
      <c r="T169" s="14"/>
    </row>
    <row r="170" spans="2:20" hidden="1" outlineLevel="2">
      <c r="B170" s="2"/>
      <c r="C170" s="1">
        <v>155</v>
      </c>
      <c r="D170" s="225"/>
      <c r="E170" s="225"/>
      <c r="F170" s="225"/>
      <c r="G170" s="225"/>
      <c r="H170" s="311">
        <v>0</v>
      </c>
      <c r="I170" s="311">
        <v>0</v>
      </c>
      <c r="J170" s="312">
        <v>0</v>
      </c>
      <c r="K170" s="361">
        <f t="shared" si="6"/>
        <v>0</v>
      </c>
      <c r="L170" s="362"/>
      <c r="M170" s="363"/>
      <c r="N170" s="361">
        <f t="shared" si="7"/>
        <v>0</v>
      </c>
      <c r="O170" s="362"/>
      <c r="P170" s="363"/>
      <c r="Q170" s="361">
        <f t="shared" si="8"/>
        <v>0</v>
      </c>
      <c r="R170" s="362"/>
      <c r="S170" s="363"/>
      <c r="T170" s="14"/>
    </row>
    <row r="171" spans="2:20" hidden="1" outlineLevel="2">
      <c r="B171" s="2"/>
      <c r="C171" s="1">
        <v>156</v>
      </c>
      <c r="D171" s="225"/>
      <c r="E171" s="225"/>
      <c r="F171" s="225"/>
      <c r="G171" s="225"/>
      <c r="H171" s="311">
        <v>0</v>
      </c>
      <c r="I171" s="311">
        <v>0</v>
      </c>
      <c r="J171" s="312">
        <v>0</v>
      </c>
      <c r="K171" s="361">
        <f t="shared" si="6"/>
        <v>0</v>
      </c>
      <c r="L171" s="362"/>
      <c r="M171" s="363"/>
      <c r="N171" s="361">
        <f t="shared" si="7"/>
        <v>0</v>
      </c>
      <c r="O171" s="362"/>
      <c r="P171" s="363"/>
      <c r="Q171" s="361">
        <f t="shared" si="8"/>
        <v>0</v>
      </c>
      <c r="R171" s="362"/>
      <c r="S171" s="363"/>
      <c r="T171" s="14"/>
    </row>
    <row r="172" spans="2:20" hidden="1" outlineLevel="2">
      <c r="B172" s="2"/>
      <c r="C172" s="1">
        <v>157</v>
      </c>
      <c r="D172" s="225"/>
      <c r="E172" s="225"/>
      <c r="F172" s="225"/>
      <c r="G172" s="225"/>
      <c r="H172" s="311">
        <v>0</v>
      </c>
      <c r="I172" s="311">
        <v>0</v>
      </c>
      <c r="J172" s="312">
        <v>0</v>
      </c>
      <c r="K172" s="361">
        <f t="shared" si="6"/>
        <v>0</v>
      </c>
      <c r="L172" s="362"/>
      <c r="M172" s="363"/>
      <c r="N172" s="361">
        <f t="shared" si="7"/>
        <v>0</v>
      </c>
      <c r="O172" s="362"/>
      <c r="P172" s="363"/>
      <c r="Q172" s="361">
        <f t="shared" si="8"/>
        <v>0</v>
      </c>
      <c r="R172" s="362"/>
      <c r="S172" s="363"/>
      <c r="T172" s="14"/>
    </row>
    <row r="173" spans="2:20" hidden="1" outlineLevel="2">
      <c r="B173" s="2"/>
      <c r="C173" s="1">
        <v>158</v>
      </c>
      <c r="D173" s="225"/>
      <c r="E173" s="225"/>
      <c r="F173" s="225"/>
      <c r="G173" s="225"/>
      <c r="H173" s="311">
        <v>0</v>
      </c>
      <c r="I173" s="311">
        <v>0</v>
      </c>
      <c r="J173" s="312">
        <v>0</v>
      </c>
      <c r="K173" s="361">
        <f t="shared" si="6"/>
        <v>0</v>
      </c>
      <c r="L173" s="362"/>
      <c r="M173" s="363"/>
      <c r="N173" s="361">
        <f t="shared" si="7"/>
        <v>0</v>
      </c>
      <c r="O173" s="362"/>
      <c r="P173" s="363"/>
      <c r="Q173" s="361">
        <f t="shared" si="8"/>
        <v>0</v>
      </c>
      <c r="R173" s="362"/>
      <c r="S173" s="363"/>
      <c r="T173" s="14"/>
    </row>
    <row r="174" spans="2:20" hidden="1" outlineLevel="2">
      <c r="B174" s="2"/>
      <c r="C174" s="1">
        <v>159</v>
      </c>
      <c r="D174" s="225"/>
      <c r="E174" s="225"/>
      <c r="F174" s="225"/>
      <c r="G174" s="225"/>
      <c r="H174" s="311">
        <v>0</v>
      </c>
      <c r="I174" s="311">
        <v>0</v>
      </c>
      <c r="J174" s="312">
        <v>0</v>
      </c>
      <c r="K174" s="361">
        <f t="shared" si="6"/>
        <v>0</v>
      </c>
      <c r="L174" s="362"/>
      <c r="M174" s="363"/>
      <c r="N174" s="361">
        <f t="shared" si="7"/>
        <v>0</v>
      </c>
      <c r="O174" s="362"/>
      <c r="P174" s="363"/>
      <c r="Q174" s="361">
        <f t="shared" si="8"/>
        <v>0</v>
      </c>
      <c r="R174" s="362"/>
      <c r="S174" s="363"/>
      <c r="T174" s="14"/>
    </row>
    <row r="175" spans="2:20" hidden="1" outlineLevel="2">
      <c r="B175" s="2"/>
      <c r="C175" s="1">
        <v>160</v>
      </c>
      <c r="D175" s="225"/>
      <c r="E175" s="225"/>
      <c r="F175" s="225"/>
      <c r="G175" s="225"/>
      <c r="H175" s="311">
        <v>0</v>
      </c>
      <c r="I175" s="311">
        <v>0</v>
      </c>
      <c r="J175" s="312">
        <v>0</v>
      </c>
      <c r="K175" s="361">
        <f t="shared" si="6"/>
        <v>0</v>
      </c>
      <c r="L175" s="362"/>
      <c r="M175" s="363"/>
      <c r="N175" s="361">
        <f t="shared" si="7"/>
        <v>0</v>
      </c>
      <c r="O175" s="362"/>
      <c r="P175" s="363"/>
      <c r="Q175" s="361">
        <f t="shared" si="8"/>
        <v>0</v>
      </c>
      <c r="R175" s="362"/>
      <c r="S175" s="363"/>
      <c r="T175" s="14"/>
    </row>
    <row r="176" spans="2:20" hidden="1" outlineLevel="2">
      <c r="B176" s="2"/>
      <c r="C176" s="1">
        <v>161</v>
      </c>
      <c r="D176" s="225"/>
      <c r="E176" s="225"/>
      <c r="F176" s="225"/>
      <c r="G176" s="225"/>
      <c r="H176" s="311">
        <v>0</v>
      </c>
      <c r="I176" s="311">
        <v>0</v>
      </c>
      <c r="J176" s="312">
        <v>0</v>
      </c>
      <c r="K176" s="361">
        <f t="shared" si="6"/>
        <v>0</v>
      </c>
      <c r="L176" s="362"/>
      <c r="M176" s="363"/>
      <c r="N176" s="361">
        <f t="shared" si="7"/>
        <v>0</v>
      </c>
      <c r="O176" s="362"/>
      <c r="P176" s="363"/>
      <c r="Q176" s="361">
        <f t="shared" si="8"/>
        <v>0</v>
      </c>
      <c r="R176" s="362"/>
      <c r="S176" s="363"/>
      <c r="T176" s="14"/>
    </row>
    <row r="177" spans="2:20" hidden="1" outlineLevel="2">
      <c r="B177" s="2"/>
      <c r="C177" s="1">
        <v>162</v>
      </c>
      <c r="D177" s="225"/>
      <c r="E177" s="225"/>
      <c r="F177" s="225"/>
      <c r="G177" s="225"/>
      <c r="H177" s="311">
        <v>0</v>
      </c>
      <c r="I177" s="311">
        <v>0</v>
      </c>
      <c r="J177" s="312">
        <v>0</v>
      </c>
      <c r="K177" s="361">
        <f t="shared" si="6"/>
        <v>0</v>
      </c>
      <c r="L177" s="362"/>
      <c r="M177" s="363"/>
      <c r="N177" s="361">
        <f t="shared" si="7"/>
        <v>0</v>
      </c>
      <c r="O177" s="362"/>
      <c r="P177" s="363"/>
      <c r="Q177" s="361">
        <f t="shared" si="8"/>
        <v>0</v>
      </c>
      <c r="R177" s="362"/>
      <c r="S177" s="363"/>
      <c r="T177" s="14"/>
    </row>
    <row r="178" spans="2:20" hidden="1" outlineLevel="2">
      <c r="B178" s="2"/>
      <c r="C178" s="1">
        <v>163</v>
      </c>
      <c r="D178" s="225"/>
      <c r="E178" s="225"/>
      <c r="F178" s="225"/>
      <c r="G178" s="225"/>
      <c r="H178" s="311">
        <v>0</v>
      </c>
      <c r="I178" s="311">
        <v>0</v>
      </c>
      <c r="J178" s="312">
        <v>0</v>
      </c>
      <c r="K178" s="361">
        <f t="shared" si="6"/>
        <v>0</v>
      </c>
      <c r="L178" s="362"/>
      <c r="M178" s="363"/>
      <c r="N178" s="361">
        <f t="shared" si="7"/>
        <v>0</v>
      </c>
      <c r="O178" s="362"/>
      <c r="P178" s="363"/>
      <c r="Q178" s="361">
        <f t="shared" si="8"/>
        <v>0</v>
      </c>
      <c r="R178" s="362"/>
      <c r="S178" s="363"/>
      <c r="T178" s="14"/>
    </row>
    <row r="179" spans="2:20" hidden="1" outlineLevel="2">
      <c r="B179" s="2"/>
      <c r="C179" s="1">
        <v>164</v>
      </c>
      <c r="D179" s="225"/>
      <c r="E179" s="225"/>
      <c r="F179" s="225"/>
      <c r="G179" s="225"/>
      <c r="H179" s="311">
        <v>0</v>
      </c>
      <c r="I179" s="311">
        <v>0</v>
      </c>
      <c r="J179" s="312">
        <v>0</v>
      </c>
      <c r="K179" s="361">
        <f t="shared" si="6"/>
        <v>0</v>
      </c>
      <c r="L179" s="362"/>
      <c r="M179" s="363"/>
      <c r="N179" s="361">
        <f t="shared" si="7"/>
        <v>0</v>
      </c>
      <c r="O179" s="362"/>
      <c r="P179" s="363"/>
      <c r="Q179" s="361">
        <f t="shared" si="8"/>
        <v>0</v>
      </c>
      <c r="R179" s="362"/>
      <c r="S179" s="363"/>
      <c r="T179" s="14"/>
    </row>
    <row r="180" spans="2:20" hidden="1" outlineLevel="2">
      <c r="B180" s="2"/>
      <c r="C180" s="1">
        <v>165</v>
      </c>
      <c r="D180" s="225"/>
      <c r="E180" s="225"/>
      <c r="F180" s="225"/>
      <c r="G180" s="225"/>
      <c r="H180" s="311">
        <v>0</v>
      </c>
      <c r="I180" s="311">
        <v>0</v>
      </c>
      <c r="J180" s="312">
        <v>0</v>
      </c>
      <c r="K180" s="361">
        <f t="shared" si="6"/>
        <v>0</v>
      </c>
      <c r="L180" s="362"/>
      <c r="M180" s="363"/>
      <c r="N180" s="361">
        <f t="shared" si="7"/>
        <v>0</v>
      </c>
      <c r="O180" s="362"/>
      <c r="P180" s="363"/>
      <c r="Q180" s="361">
        <f t="shared" si="8"/>
        <v>0</v>
      </c>
      <c r="R180" s="362"/>
      <c r="S180" s="363"/>
      <c r="T180" s="14"/>
    </row>
    <row r="181" spans="2:20" hidden="1" outlineLevel="2">
      <c r="B181" s="2"/>
      <c r="C181" s="1">
        <v>166</v>
      </c>
      <c r="D181" s="225"/>
      <c r="E181" s="225"/>
      <c r="F181" s="225"/>
      <c r="G181" s="225"/>
      <c r="H181" s="311">
        <v>0</v>
      </c>
      <c r="I181" s="311">
        <v>0</v>
      </c>
      <c r="J181" s="312">
        <v>0</v>
      </c>
      <c r="K181" s="361">
        <f t="shared" si="6"/>
        <v>0</v>
      </c>
      <c r="L181" s="362"/>
      <c r="M181" s="363"/>
      <c r="N181" s="361">
        <f t="shared" si="7"/>
        <v>0</v>
      </c>
      <c r="O181" s="362"/>
      <c r="P181" s="363"/>
      <c r="Q181" s="361">
        <f t="shared" si="8"/>
        <v>0</v>
      </c>
      <c r="R181" s="362"/>
      <c r="S181" s="363"/>
      <c r="T181" s="14"/>
    </row>
    <row r="182" spans="2:20" hidden="1" outlineLevel="2">
      <c r="B182" s="2"/>
      <c r="C182" s="1">
        <v>167</v>
      </c>
      <c r="D182" s="225"/>
      <c r="E182" s="225"/>
      <c r="F182" s="225"/>
      <c r="G182" s="225"/>
      <c r="H182" s="311">
        <v>0</v>
      </c>
      <c r="I182" s="311">
        <v>0</v>
      </c>
      <c r="J182" s="312">
        <v>0</v>
      </c>
      <c r="K182" s="361">
        <f t="shared" si="6"/>
        <v>0</v>
      </c>
      <c r="L182" s="362"/>
      <c r="M182" s="363"/>
      <c r="N182" s="361">
        <f t="shared" si="7"/>
        <v>0</v>
      </c>
      <c r="O182" s="362"/>
      <c r="P182" s="363"/>
      <c r="Q182" s="361">
        <f t="shared" si="8"/>
        <v>0</v>
      </c>
      <c r="R182" s="362"/>
      <c r="S182" s="363"/>
      <c r="T182" s="14"/>
    </row>
    <row r="183" spans="2:20" hidden="1" outlineLevel="2">
      <c r="B183" s="2"/>
      <c r="C183" s="1">
        <v>168</v>
      </c>
      <c r="D183" s="225"/>
      <c r="E183" s="225"/>
      <c r="F183" s="225"/>
      <c r="G183" s="225"/>
      <c r="H183" s="311">
        <v>0</v>
      </c>
      <c r="I183" s="311">
        <v>0</v>
      </c>
      <c r="J183" s="312">
        <v>0</v>
      </c>
      <c r="K183" s="361">
        <f t="shared" si="6"/>
        <v>0</v>
      </c>
      <c r="L183" s="362"/>
      <c r="M183" s="363"/>
      <c r="N183" s="361">
        <f t="shared" si="7"/>
        <v>0</v>
      </c>
      <c r="O183" s="362"/>
      <c r="P183" s="363"/>
      <c r="Q183" s="361">
        <f t="shared" si="8"/>
        <v>0</v>
      </c>
      <c r="R183" s="362"/>
      <c r="S183" s="363"/>
      <c r="T183" s="14"/>
    </row>
    <row r="184" spans="2:20" hidden="1" outlineLevel="2">
      <c r="B184" s="2"/>
      <c r="C184" s="1">
        <v>169</v>
      </c>
      <c r="D184" s="225"/>
      <c r="E184" s="225"/>
      <c r="F184" s="225"/>
      <c r="G184" s="225"/>
      <c r="H184" s="311">
        <v>0</v>
      </c>
      <c r="I184" s="311">
        <v>0</v>
      </c>
      <c r="J184" s="312">
        <v>0</v>
      </c>
      <c r="K184" s="361">
        <f t="shared" si="6"/>
        <v>0</v>
      </c>
      <c r="L184" s="362"/>
      <c r="M184" s="363"/>
      <c r="N184" s="361">
        <f t="shared" si="7"/>
        <v>0</v>
      </c>
      <c r="O184" s="362"/>
      <c r="P184" s="363"/>
      <c r="Q184" s="361">
        <f t="shared" si="8"/>
        <v>0</v>
      </c>
      <c r="R184" s="362"/>
      <c r="S184" s="363"/>
      <c r="T184" s="14"/>
    </row>
    <row r="185" spans="2:20" hidden="1" outlineLevel="2">
      <c r="B185" s="2"/>
      <c r="C185" s="1">
        <v>170</v>
      </c>
      <c r="D185" s="225"/>
      <c r="E185" s="225"/>
      <c r="F185" s="225"/>
      <c r="G185" s="225"/>
      <c r="H185" s="311">
        <v>0</v>
      </c>
      <c r="I185" s="311">
        <v>0</v>
      </c>
      <c r="J185" s="312">
        <v>0</v>
      </c>
      <c r="K185" s="361">
        <f t="shared" si="6"/>
        <v>0</v>
      </c>
      <c r="L185" s="362"/>
      <c r="M185" s="363"/>
      <c r="N185" s="361">
        <f t="shared" si="7"/>
        <v>0</v>
      </c>
      <c r="O185" s="362"/>
      <c r="P185" s="363"/>
      <c r="Q185" s="361">
        <f t="shared" si="8"/>
        <v>0</v>
      </c>
      <c r="R185" s="362"/>
      <c r="S185" s="363"/>
      <c r="T185" s="14"/>
    </row>
    <row r="186" spans="2:20" hidden="1" outlineLevel="2">
      <c r="B186" s="2"/>
      <c r="C186" s="1">
        <v>171</v>
      </c>
      <c r="D186" s="225"/>
      <c r="E186" s="225"/>
      <c r="F186" s="225"/>
      <c r="G186" s="225"/>
      <c r="H186" s="311">
        <v>0</v>
      </c>
      <c r="I186" s="311">
        <v>0</v>
      </c>
      <c r="J186" s="312">
        <v>0</v>
      </c>
      <c r="K186" s="361">
        <f t="shared" si="6"/>
        <v>0</v>
      </c>
      <c r="L186" s="362"/>
      <c r="M186" s="363"/>
      <c r="N186" s="361">
        <f t="shared" si="7"/>
        <v>0</v>
      </c>
      <c r="O186" s="362"/>
      <c r="P186" s="363"/>
      <c r="Q186" s="361">
        <f t="shared" si="8"/>
        <v>0</v>
      </c>
      <c r="R186" s="362"/>
      <c r="S186" s="363"/>
      <c r="T186" s="14"/>
    </row>
    <row r="187" spans="2:20" hidden="1" outlineLevel="2">
      <c r="B187" s="2"/>
      <c r="C187" s="1">
        <v>172</v>
      </c>
      <c r="D187" s="225"/>
      <c r="E187" s="225"/>
      <c r="F187" s="225"/>
      <c r="G187" s="225"/>
      <c r="H187" s="311">
        <v>0</v>
      </c>
      <c r="I187" s="311">
        <v>0</v>
      </c>
      <c r="J187" s="312">
        <v>0</v>
      </c>
      <c r="K187" s="361">
        <f t="shared" si="6"/>
        <v>0</v>
      </c>
      <c r="L187" s="362"/>
      <c r="M187" s="363"/>
      <c r="N187" s="361">
        <f t="shared" si="7"/>
        <v>0</v>
      </c>
      <c r="O187" s="362"/>
      <c r="P187" s="363"/>
      <c r="Q187" s="361">
        <f t="shared" si="8"/>
        <v>0</v>
      </c>
      <c r="R187" s="362"/>
      <c r="S187" s="363"/>
      <c r="T187" s="14"/>
    </row>
    <row r="188" spans="2:20" hidden="1" outlineLevel="2">
      <c r="B188" s="2"/>
      <c r="C188" s="1">
        <v>173</v>
      </c>
      <c r="D188" s="225"/>
      <c r="E188" s="225"/>
      <c r="F188" s="225"/>
      <c r="G188" s="225"/>
      <c r="H188" s="311">
        <v>0</v>
      </c>
      <c r="I188" s="311">
        <v>0</v>
      </c>
      <c r="J188" s="312">
        <v>0</v>
      </c>
      <c r="K188" s="361">
        <f t="shared" si="6"/>
        <v>0</v>
      </c>
      <c r="L188" s="362"/>
      <c r="M188" s="363"/>
      <c r="N188" s="361">
        <f t="shared" si="7"/>
        <v>0</v>
      </c>
      <c r="O188" s="362"/>
      <c r="P188" s="363"/>
      <c r="Q188" s="361">
        <f t="shared" si="8"/>
        <v>0</v>
      </c>
      <c r="R188" s="362"/>
      <c r="S188" s="363"/>
      <c r="T188" s="14"/>
    </row>
    <row r="189" spans="2:20" hidden="1" outlineLevel="2">
      <c r="B189" s="2"/>
      <c r="C189" s="1">
        <v>174</v>
      </c>
      <c r="D189" s="225"/>
      <c r="E189" s="225"/>
      <c r="F189" s="225"/>
      <c r="G189" s="225"/>
      <c r="H189" s="311">
        <v>0</v>
      </c>
      <c r="I189" s="311">
        <v>0</v>
      </c>
      <c r="J189" s="312">
        <v>0</v>
      </c>
      <c r="K189" s="361">
        <f t="shared" si="6"/>
        <v>0</v>
      </c>
      <c r="L189" s="362"/>
      <c r="M189" s="363"/>
      <c r="N189" s="361">
        <f t="shared" si="7"/>
        <v>0</v>
      </c>
      <c r="O189" s="362"/>
      <c r="P189" s="363"/>
      <c r="Q189" s="361">
        <f t="shared" si="8"/>
        <v>0</v>
      </c>
      <c r="R189" s="362"/>
      <c r="S189" s="363"/>
      <c r="T189" s="14"/>
    </row>
    <row r="190" spans="2:20" hidden="1" outlineLevel="2">
      <c r="B190" s="2"/>
      <c r="C190" s="1">
        <v>175</v>
      </c>
      <c r="D190" s="225"/>
      <c r="E190" s="225"/>
      <c r="F190" s="225"/>
      <c r="G190" s="225"/>
      <c r="H190" s="311">
        <v>0</v>
      </c>
      <c r="I190" s="311">
        <v>0</v>
      </c>
      <c r="J190" s="312">
        <v>0</v>
      </c>
      <c r="K190" s="361">
        <f t="shared" si="6"/>
        <v>0</v>
      </c>
      <c r="L190" s="362"/>
      <c r="M190" s="363"/>
      <c r="N190" s="361">
        <f t="shared" si="7"/>
        <v>0</v>
      </c>
      <c r="O190" s="362"/>
      <c r="P190" s="363"/>
      <c r="Q190" s="361">
        <f t="shared" si="8"/>
        <v>0</v>
      </c>
      <c r="R190" s="362"/>
      <c r="S190" s="363"/>
      <c r="T190" s="14"/>
    </row>
    <row r="191" spans="2:20" hidden="1" outlineLevel="2">
      <c r="B191" s="2"/>
      <c r="C191" s="1">
        <v>176</v>
      </c>
      <c r="D191" s="225"/>
      <c r="E191" s="225"/>
      <c r="F191" s="225"/>
      <c r="G191" s="225"/>
      <c r="H191" s="311">
        <v>0</v>
      </c>
      <c r="I191" s="311">
        <v>0</v>
      </c>
      <c r="J191" s="312">
        <v>0</v>
      </c>
      <c r="K191" s="361">
        <f t="shared" si="6"/>
        <v>0</v>
      </c>
      <c r="L191" s="362"/>
      <c r="M191" s="363"/>
      <c r="N191" s="361">
        <f t="shared" si="7"/>
        <v>0</v>
      </c>
      <c r="O191" s="362"/>
      <c r="P191" s="363"/>
      <c r="Q191" s="361">
        <f t="shared" si="8"/>
        <v>0</v>
      </c>
      <c r="R191" s="362"/>
      <c r="S191" s="363"/>
      <c r="T191" s="14"/>
    </row>
    <row r="192" spans="2:20" hidden="1" outlineLevel="2">
      <c r="B192" s="2"/>
      <c r="C192" s="1">
        <v>177</v>
      </c>
      <c r="D192" s="225"/>
      <c r="E192" s="225"/>
      <c r="F192" s="225"/>
      <c r="G192" s="225"/>
      <c r="H192" s="311">
        <v>0</v>
      </c>
      <c r="I192" s="311">
        <v>0</v>
      </c>
      <c r="J192" s="312">
        <v>0</v>
      </c>
      <c r="K192" s="361">
        <f t="shared" si="6"/>
        <v>0</v>
      </c>
      <c r="L192" s="362"/>
      <c r="M192" s="363"/>
      <c r="N192" s="361">
        <f t="shared" si="7"/>
        <v>0</v>
      </c>
      <c r="O192" s="362"/>
      <c r="P192" s="363"/>
      <c r="Q192" s="361">
        <f t="shared" si="8"/>
        <v>0</v>
      </c>
      <c r="R192" s="362"/>
      <c r="S192" s="363"/>
      <c r="T192" s="14"/>
    </row>
    <row r="193" spans="2:20" hidden="1" outlineLevel="2">
      <c r="B193" s="2"/>
      <c r="C193" s="1">
        <v>178</v>
      </c>
      <c r="D193" s="225"/>
      <c r="E193" s="225"/>
      <c r="F193" s="225"/>
      <c r="G193" s="225"/>
      <c r="H193" s="311">
        <v>0</v>
      </c>
      <c r="I193" s="311">
        <v>0</v>
      </c>
      <c r="J193" s="312">
        <v>0</v>
      </c>
      <c r="K193" s="361">
        <f t="shared" si="6"/>
        <v>0</v>
      </c>
      <c r="L193" s="362"/>
      <c r="M193" s="363"/>
      <c r="N193" s="361">
        <f t="shared" si="7"/>
        <v>0</v>
      </c>
      <c r="O193" s="362"/>
      <c r="P193" s="363"/>
      <c r="Q193" s="361">
        <f t="shared" si="8"/>
        <v>0</v>
      </c>
      <c r="R193" s="362"/>
      <c r="S193" s="363"/>
      <c r="T193" s="14"/>
    </row>
    <row r="194" spans="2:20" hidden="1" outlineLevel="2">
      <c r="B194" s="2"/>
      <c r="C194" s="1">
        <v>179</v>
      </c>
      <c r="D194" s="225"/>
      <c r="E194" s="225"/>
      <c r="F194" s="225"/>
      <c r="G194" s="225"/>
      <c r="H194" s="311">
        <v>0</v>
      </c>
      <c r="I194" s="311">
        <v>0</v>
      </c>
      <c r="J194" s="312">
        <v>0</v>
      </c>
      <c r="K194" s="361">
        <f t="shared" si="6"/>
        <v>0</v>
      </c>
      <c r="L194" s="362"/>
      <c r="M194" s="363"/>
      <c r="N194" s="361">
        <f t="shared" si="7"/>
        <v>0</v>
      </c>
      <c r="O194" s="362"/>
      <c r="P194" s="363"/>
      <c r="Q194" s="361">
        <f t="shared" si="8"/>
        <v>0</v>
      </c>
      <c r="R194" s="362"/>
      <c r="S194" s="363"/>
      <c r="T194" s="14"/>
    </row>
    <row r="195" spans="2:20" hidden="1" outlineLevel="2">
      <c r="B195" s="2"/>
      <c r="C195" s="1">
        <v>180</v>
      </c>
      <c r="D195" s="225"/>
      <c r="E195" s="225"/>
      <c r="F195" s="225"/>
      <c r="G195" s="225"/>
      <c r="H195" s="311">
        <v>0</v>
      </c>
      <c r="I195" s="311">
        <v>0</v>
      </c>
      <c r="J195" s="312">
        <v>0</v>
      </c>
      <c r="K195" s="361">
        <f t="shared" si="6"/>
        <v>0</v>
      </c>
      <c r="L195" s="362"/>
      <c r="M195" s="363"/>
      <c r="N195" s="361">
        <f t="shared" si="7"/>
        <v>0</v>
      </c>
      <c r="O195" s="362"/>
      <c r="P195" s="363"/>
      <c r="Q195" s="361">
        <f t="shared" si="8"/>
        <v>0</v>
      </c>
      <c r="R195" s="362"/>
      <c r="S195" s="363"/>
      <c r="T195" s="14"/>
    </row>
    <row r="196" spans="2:20" hidden="1" outlineLevel="2">
      <c r="B196" s="2"/>
      <c r="C196" s="1">
        <v>181</v>
      </c>
      <c r="D196" s="225"/>
      <c r="E196" s="225"/>
      <c r="F196" s="225"/>
      <c r="G196" s="225"/>
      <c r="H196" s="311">
        <v>0</v>
      </c>
      <c r="I196" s="311">
        <v>0</v>
      </c>
      <c r="J196" s="312">
        <v>0</v>
      </c>
      <c r="K196" s="361">
        <f t="shared" si="6"/>
        <v>0</v>
      </c>
      <c r="L196" s="362"/>
      <c r="M196" s="363"/>
      <c r="N196" s="361">
        <f t="shared" si="7"/>
        <v>0</v>
      </c>
      <c r="O196" s="362"/>
      <c r="P196" s="363"/>
      <c r="Q196" s="361">
        <f t="shared" si="8"/>
        <v>0</v>
      </c>
      <c r="R196" s="362"/>
      <c r="S196" s="363"/>
      <c r="T196" s="14"/>
    </row>
    <row r="197" spans="2:20" hidden="1" outlineLevel="2">
      <c r="B197" s="2"/>
      <c r="C197" s="1">
        <v>182</v>
      </c>
      <c r="D197" s="225"/>
      <c r="E197" s="225"/>
      <c r="F197" s="225"/>
      <c r="G197" s="225"/>
      <c r="H197" s="311">
        <v>0</v>
      </c>
      <c r="I197" s="311">
        <v>0</v>
      </c>
      <c r="J197" s="312">
        <v>0</v>
      </c>
      <c r="K197" s="361">
        <f t="shared" si="6"/>
        <v>0</v>
      </c>
      <c r="L197" s="362"/>
      <c r="M197" s="363"/>
      <c r="N197" s="361">
        <f t="shared" si="7"/>
        <v>0</v>
      </c>
      <c r="O197" s="362"/>
      <c r="P197" s="363"/>
      <c r="Q197" s="361">
        <f t="shared" si="8"/>
        <v>0</v>
      </c>
      <c r="R197" s="362"/>
      <c r="S197" s="363"/>
      <c r="T197" s="14"/>
    </row>
    <row r="198" spans="2:20" hidden="1" outlineLevel="2">
      <c r="B198" s="2"/>
      <c r="C198" s="1">
        <v>183</v>
      </c>
      <c r="D198" s="225"/>
      <c r="E198" s="225"/>
      <c r="F198" s="225"/>
      <c r="G198" s="225"/>
      <c r="H198" s="311">
        <v>0</v>
      </c>
      <c r="I198" s="311">
        <v>0</v>
      </c>
      <c r="J198" s="312">
        <v>0</v>
      </c>
      <c r="K198" s="361">
        <f t="shared" si="6"/>
        <v>0</v>
      </c>
      <c r="L198" s="362"/>
      <c r="M198" s="363"/>
      <c r="N198" s="361">
        <f t="shared" si="7"/>
        <v>0</v>
      </c>
      <c r="O198" s="362"/>
      <c r="P198" s="363"/>
      <c r="Q198" s="361">
        <f t="shared" si="8"/>
        <v>0</v>
      </c>
      <c r="R198" s="362"/>
      <c r="S198" s="363"/>
      <c r="T198" s="14"/>
    </row>
    <row r="199" spans="2:20" hidden="1" outlineLevel="2">
      <c r="B199" s="2"/>
      <c r="C199" s="1">
        <v>184</v>
      </c>
      <c r="D199" s="225"/>
      <c r="E199" s="225"/>
      <c r="F199" s="225"/>
      <c r="G199" s="225"/>
      <c r="H199" s="311">
        <v>0</v>
      </c>
      <c r="I199" s="311">
        <v>0</v>
      </c>
      <c r="J199" s="312">
        <v>0</v>
      </c>
      <c r="K199" s="361">
        <f t="shared" si="6"/>
        <v>0</v>
      </c>
      <c r="L199" s="362"/>
      <c r="M199" s="363"/>
      <c r="N199" s="361">
        <f t="shared" si="7"/>
        <v>0</v>
      </c>
      <c r="O199" s="362"/>
      <c r="P199" s="363"/>
      <c r="Q199" s="361">
        <f t="shared" si="8"/>
        <v>0</v>
      </c>
      <c r="R199" s="362"/>
      <c r="S199" s="363"/>
      <c r="T199" s="14"/>
    </row>
    <row r="200" spans="2:20" hidden="1" outlineLevel="2">
      <c r="B200" s="2"/>
      <c r="C200" s="1">
        <v>185</v>
      </c>
      <c r="D200" s="225"/>
      <c r="E200" s="225"/>
      <c r="F200" s="225"/>
      <c r="G200" s="225"/>
      <c r="H200" s="311">
        <v>0</v>
      </c>
      <c r="I200" s="311">
        <v>0</v>
      </c>
      <c r="J200" s="312">
        <v>0</v>
      </c>
      <c r="K200" s="361">
        <f t="shared" si="6"/>
        <v>0</v>
      </c>
      <c r="L200" s="362"/>
      <c r="M200" s="363"/>
      <c r="N200" s="361">
        <f t="shared" si="7"/>
        <v>0</v>
      </c>
      <c r="O200" s="362"/>
      <c r="P200" s="363"/>
      <c r="Q200" s="361">
        <f t="shared" si="8"/>
        <v>0</v>
      </c>
      <c r="R200" s="362"/>
      <c r="S200" s="363"/>
      <c r="T200" s="14"/>
    </row>
    <row r="201" spans="2:20" hidden="1" outlineLevel="2">
      <c r="B201" s="2"/>
      <c r="C201" s="1">
        <v>186</v>
      </c>
      <c r="D201" s="225"/>
      <c r="E201" s="225"/>
      <c r="F201" s="225"/>
      <c r="G201" s="225"/>
      <c r="H201" s="311">
        <v>0</v>
      </c>
      <c r="I201" s="311">
        <v>0</v>
      </c>
      <c r="J201" s="312">
        <v>0</v>
      </c>
      <c r="K201" s="361">
        <f t="shared" si="6"/>
        <v>0</v>
      </c>
      <c r="L201" s="362"/>
      <c r="M201" s="363"/>
      <c r="N201" s="361">
        <f t="shared" si="7"/>
        <v>0</v>
      </c>
      <c r="O201" s="362"/>
      <c r="P201" s="363"/>
      <c r="Q201" s="361">
        <f t="shared" si="8"/>
        <v>0</v>
      </c>
      <c r="R201" s="362"/>
      <c r="S201" s="363"/>
      <c r="T201" s="14"/>
    </row>
    <row r="202" spans="2:20" hidden="1" outlineLevel="2">
      <c r="B202" s="2"/>
      <c r="C202" s="1">
        <v>187</v>
      </c>
      <c r="D202" s="225"/>
      <c r="E202" s="225"/>
      <c r="F202" s="225"/>
      <c r="G202" s="225"/>
      <c r="H202" s="311">
        <v>0</v>
      </c>
      <c r="I202" s="311">
        <v>0</v>
      </c>
      <c r="J202" s="312">
        <v>0</v>
      </c>
      <c r="K202" s="361">
        <f t="shared" si="6"/>
        <v>0</v>
      </c>
      <c r="L202" s="362"/>
      <c r="M202" s="363"/>
      <c r="N202" s="361">
        <f t="shared" si="7"/>
        <v>0</v>
      </c>
      <c r="O202" s="362"/>
      <c r="P202" s="363"/>
      <c r="Q202" s="361">
        <f t="shared" si="8"/>
        <v>0</v>
      </c>
      <c r="R202" s="362"/>
      <c r="S202" s="363"/>
      <c r="T202" s="14"/>
    </row>
    <row r="203" spans="2:20" hidden="1" outlineLevel="2">
      <c r="B203" s="2"/>
      <c r="C203" s="1">
        <v>188</v>
      </c>
      <c r="D203" s="225"/>
      <c r="E203" s="225"/>
      <c r="F203" s="225"/>
      <c r="G203" s="225"/>
      <c r="H203" s="311">
        <v>0</v>
      </c>
      <c r="I203" s="311">
        <v>0</v>
      </c>
      <c r="J203" s="312">
        <v>0</v>
      </c>
      <c r="K203" s="361">
        <f t="shared" si="6"/>
        <v>0</v>
      </c>
      <c r="L203" s="362"/>
      <c r="M203" s="363"/>
      <c r="N203" s="361">
        <f t="shared" si="7"/>
        <v>0</v>
      </c>
      <c r="O203" s="362"/>
      <c r="P203" s="363"/>
      <c r="Q203" s="361">
        <f t="shared" si="8"/>
        <v>0</v>
      </c>
      <c r="R203" s="362"/>
      <c r="S203" s="363"/>
      <c r="T203" s="14"/>
    </row>
    <row r="204" spans="2:20" hidden="1" outlineLevel="2">
      <c r="B204" s="2"/>
      <c r="C204" s="1">
        <v>189</v>
      </c>
      <c r="D204" s="225"/>
      <c r="E204" s="225"/>
      <c r="F204" s="225"/>
      <c r="G204" s="225"/>
      <c r="H204" s="311">
        <v>0</v>
      </c>
      <c r="I204" s="311">
        <v>0</v>
      </c>
      <c r="J204" s="312">
        <v>0</v>
      </c>
      <c r="K204" s="361">
        <f t="shared" si="6"/>
        <v>0</v>
      </c>
      <c r="L204" s="362"/>
      <c r="M204" s="363"/>
      <c r="N204" s="361">
        <f t="shared" si="7"/>
        <v>0</v>
      </c>
      <c r="O204" s="362"/>
      <c r="P204" s="363"/>
      <c r="Q204" s="361">
        <f t="shared" si="8"/>
        <v>0</v>
      </c>
      <c r="R204" s="362"/>
      <c r="S204" s="363"/>
      <c r="T204" s="14"/>
    </row>
    <row r="205" spans="2:20" outlineLevel="1" collapsed="1">
      <c r="B205" s="2"/>
      <c r="C205" s="1">
        <v>190</v>
      </c>
      <c r="D205" s="225"/>
      <c r="E205" s="225"/>
      <c r="F205" s="225"/>
      <c r="G205" s="225"/>
      <c r="H205" s="311">
        <v>0</v>
      </c>
      <c r="I205" s="311">
        <v>0</v>
      </c>
      <c r="J205" s="312">
        <v>0</v>
      </c>
      <c r="K205" s="361">
        <f t="shared" si="6"/>
        <v>0</v>
      </c>
      <c r="L205" s="362"/>
      <c r="M205" s="363"/>
      <c r="N205" s="361">
        <f t="shared" si="7"/>
        <v>0</v>
      </c>
      <c r="O205" s="362"/>
      <c r="P205" s="363"/>
      <c r="Q205" s="361">
        <f t="shared" si="8"/>
        <v>0</v>
      </c>
      <c r="R205" s="362"/>
      <c r="S205" s="363"/>
      <c r="T205" s="14"/>
    </row>
    <row r="206" spans="2:20" hidden="1" outlineLevel="2">
      <c r="B206" s="2"/>
      <c r="C206" s="1">
        <v>191</v>
      </c>
      <c r="D206" s="225"/>
      <c r="E206" s="225"/>
      <c r="F206" s="225"/>
      <c r="G206" s="225"/>
      <c r="H206" s="311">
        <v>0</v>
      </c>
      <c r="I206" s="311">
        <v>0</v>
      </c>
      <c r="J206" s="312">
        <v>0</v>
      </c>
      <c r="K206" s="361">
        <f t="shared" si="6"/>
        <v>0</v>
      </c>
      <c r="L206" s="362"/>
      <c r="M206" s="363"/>
      <c r="N206" s="361">
        <f t="shared" si="7"/>
        <v>0</v>
      </c>
      <c r="O206" s="362"/>
      <c r="P206" s="363"/>
      <c r="Q206" s="361">
        <f t="shared" si="8"/>
        <v>0</v>
      </c>
      <c r="R206" s="362"/>
      <c r="S206" s="363"/>
      <c r="T206" s="14"/>
    </row>
    <row r="207" spans="2:20" hidden="1" outlineLevel="2">
      <c r="B207" s="2"/>
      <c r="C207" s="1">
        <v>192</v>
      </c>
      <c r="D207" s="225"/>
      <c r="E207" s="225"/>
      <c r="F207" s="225"/>
      <c r="G207" s="225"/>
      <c r="H207" s="311">
        <v>0</v>
      </c>
      <c r="I207" s="311">
        <v>0</v>
      </c>
      <c r="J207" s="312">
        <v>0</v>
      </c>
      <c r="K207" s="361">
        <f t="shared" si="6"/>
        <v>0</v>
      </c>
      <c r="L207" s="362"/>
      <c r="M207" s="363"/>
      <c r="N207" s="361">
        <f t="shared" si="7"/>
        <v>0</v>
      </c>
      <c r="O207" s="362"/>
      <c r="P207" s="363"/>
      <c r="Q207" s="361">
        <f t="shared" si="8"/>
        <v>0</v>
      </c>
      <c r="R207" s="362"/>
      <c r="S207" s="363"/>
      <c r="T207" s="14"/>
    </row>
    <row r="208" spans="2:20" hidden="1" outlineLevel="2">
      <c r="B208" s="2"/>
      <c r="C208" s="1">
        <v>193</v>
      </c>
      <c r="D208" s="225"/>
      <c r="E208" s="225"/>
      <c r="F208" s="225"/>
      <c r="G208" s="225"/>
      <c r="H208" s="311">
        <v>0</v>
      </c>
      <c r="I208" s="311">
        <v>0</v>
      </c>
      <c r="J208" s="312">
        <v>0</v>
      </c>
      <c r="K208" s="361">
        <f t="shared" ref="K208:K271" si="9">H208*J208</f>
        <v>0</v>
      </c>
      <c r="L208" s="362"/>
      <c r="M208" s="363"/>
      <c r="N208" s="361">
        <f t="shared" ref="N208:N271" si="10">I208*J208</f>
        <v>0</v>
      </c>
      <c r="O208" s="362"/>
      <c r="P208" s="363"/>
      <c r="Q208" s="361">
        <f t="shared" ref="Q208:Q271" si="11">J208*(H208+I208)</f>
        <v>0</v>
      </c>
      <c r="R208" s="362"/>
      <c r="S208" s="363"/>
      <c r="T208" s="14"/>
    </row>
    <row r="209" spans="2:20" hidden="1" outlineLevel="2">
      <c r="B209" s="2"/>
      <c r="C209" s="1">
        <v>194</v>
      </c>
      <c r="D209" s="225"/>
      <c r="E209" s="225"/>
      <c r="F209" s="225"/>
      <c r="G209" s="225"/>
      <c r="H209" s="311">
        <v>0</v>
      </c>
      <c r="I209" s="311">
        <v>0</v>
      </c>
      <c r="J209" s="312">
        <v>0</v>
      </c>
      <c r="K209" s="361">
        <f t="shared" si="9"/>
        <v>0</v>
      </c>
      <c r="L209" s="362"/>
      <c r="M209" s="363"/>
      <c r="N209" s="361">
        <f t="shared" si="10"/>
        <v>0</v>
      </c>
      <c r="O209" s="362"/>
      <c r="P209" s="363"/>
      <c r="Q209" s="361">
        <f t="shared" si="11"/>
        <v>0</v>
      </c>
      <c r="R209" s="362"/>
      <c r="S209" s="363"/>
      <c r="T209" s="14"/>
    </row>
    <row r="210" spans="2:20" hidden="1" outlineLevel="2">
      <c r="B210" s="2"/>
      <c r="C210" s="1">
        <v>195</v>
      </c>
      <c r="D210" s="225"/>
      <c r="E210" s="225"/>
      <c r="F210" s="225"/>
      <c r="G210" s="225"/>
      <c r="H210" s="311">
        <v>0</v>
      </c>
      <c r="I210" s="311">
        <v>0</v>
      </c>
      <c r="J210" s="312">
        <v>0</v>
      </c>
      <c r="K210" s="361">
        <f t="shared" si="9"/>
        <v>0</v>
      </c>
      <c r="L210" s="362"/>
      <c r="M210" s="363"/>
      <c r="N210" s="361">
        <f t="shared" si="10"/>
        <v>0</v>
      </c>
      <c r="O210" s="362"/>
      <c r="P210" s="363"/>
      <c r="Q210" s="361">
        <f t="shared" si="11"/>
        <v>0</v>
      </c>
      <c r="R210" s="362"/>
      <c r="S210" s="363"/>
      <c r="T210" s="14"/>
    </row>
    <row r="211" spans="2:20" hidden="1" outlineLevel="2">
      <c r="B211" s="2"/>
      <c r="C211" s="1">
        <v>196</v>
      </c>
      <c r="D211" s="225"/>
      <c r="E211" s="225"/>
      <c r="F211" s="225"/>
      <c r="G211" s="225"/>
      <c r="H211" s="311">
        <v>0</v>
      </c>
      <c r="I211" s="311">
        <v>0</v>
      </c>
      <c r="J211" s="312">
        <v>0</v>
      </c>
      <c r="K211" s="361">
        <f t="shared" si="9"/>
        <v>0</v>
      </c>
      <c r="L211" s="362"/>
      <c r="M211" s="363"/>
      <c r="N211" s="361">
        <f t="shared" si="10"/>
        <v>0</v>
      </c>
      <c r="O211" s="362"/>
      <c r="P211" s="363"/>
      <c r="Q211" s="361">
        <f t="shared" si="11"/>
        <v>0</v>
      </c>
      <c r="R211" s="362"/>
      <c r="S211" s="363"/>
      <c r="T211" s="14"/>
    </row>
    <row r="212" spans="2:20" hidden="1" outlineLevel="2">
      <c r="B212" s="2"/>
      <c r="C212" s="1">
        <v>197</v>
      </c>
      <c r="D212" s="225"/>
      <c r="E212" s="225"/>
      <c r="F212" s="225"/>
      <c r="G212" s="225"/>
      <c r="H212" s="311">
        <v>0</v>
      </c>
      <c r="I212" s="311">
        <v>0</v>
      </c>
      <c r="J212" s="312">
        <v>0</v>
      </c>
      <c r="K212" s="361">
        <f t="shared" si="9"/>
        <v>0</v>
      </c>
      <c r="L212" s="362"/>
      <c r="M212" s="363"/>
      <c r="N212" s="361">
        <f t="shared" si="10"/>
        <v>0</v>
      </c>
      <c r="O212" s="362"/>
      <c r="P212" s="363"/>
      <c r="Q212" s="361">
        <f t="shared" si="11"/>
        <v>0</v>
      </c>
      <c r="R212" s="362"/>
      <c r="S212" s="363"/>
      <c r="T212" s="14"/>
    </row>
    <row r="213" spans="2:20" hidden="1" outlineLevel="2">
      <c r="B213" s="2"/>
      <c r="C213" s="1">
        <v>198</v>
      </c>
      <c r="D213" s="225"/>
      <c r="E213" s="225"/>
      <c r="F213" s="225"/>
      <c r="G213" s="225"/>
      <c r="H213" s="311">
        <v>0</v>
      </c>
      <c r="I213" s="311">
        <v>0</v>
      </c>
      <c r="J213" s="312">
        <v>0</v>
      </c>
      <c r="K213" s="361">
        <f t="shared" si="9"/>
        <v>0</v>
      </c>
      <c r="L213" s="362"/>
      <c r="M213" s="363"/>
      <c r="N213" s="361">
        <f t="shared" si="10"/>
        <v>0</v>
      </c>
      <c r="O213" s="362"/>
      <c r="P213" s="363"/>
      <c r="Q213" s="361">
        <f t="shared" si="11"/>
        <v>0</v>
      </c>
      <c r="R213" s="362"/>
      <c r="S213" s="363"/>
      <c r="T213" s="14"/>
    </row>
    <row r="214" spans="2:20" hidden="1" outlineLevel="2">
      <c r="B214" s="2"/>
      <c r="C214" s="1">
        <v>199</v>
      </c>
      <c r="D214" s="225"/>
      <c r="E214" s="225"/>
      <c r="F214" s="225"/>
      <c r="G214" s="225"/>
      <c r="H214" s="311">
        <v>0</v>
      </c>
      <c r="I214" s="311">
        <v>0</v>
      </c>
      <c r="J214" s="312">
        <v>0</v>
      </c>
      <c r="K214" s="361">
        <f t="shared" si="9"/>
        <v>0</v>
      </c>
      <c r="L214" s="362"/>
      <c r="M214" s="363"/>
      <c r="N214" s="361">
        <f t="shared" si="10"/>
        <v>0</v>
      </c>
      <c r="O214" s="362"/>
      <c r="P214" s="363"/>
      <c r="Q214" s="361">
        <f t="shared" si="11"/>
        <v>0</v>
      </c>
      <c r="R214" s="362"/>
      <c r="S214" s="363"/>
      <c r="T214" s="14"/>
    </row>
    <row r="215" spans="2:20" hidden="1" outlineLevel="2">
      <c r="B215" s="2"/>
      <c r="C215" s="1">
        <v>200</v>
      </c>
      <c r="D215" s="225"/>
      <c r="E215" s="225"/>
      <c r="F215" s="225"/>
      <c r="G215" s="225"/>
      <c r="H215" s="311">
        <v>0</v>
      </c>
      <c r="I215" s="311">
        <v>0</v>
      </c>
      <c r="J215" s="312">
        <v>0</v>
      </c>
      <c r="K215" s="361">
        <f t="shared" si="9"/>
        <v>0</v>
      </c>
      <c r="L215" s="362"/>
      <c r="M215" s="363"/>
      <c r="N215" s="361">
        <f t="shared" si="10"/>
        <v>0</v>
      </c>
      <c r="O215" s="362"/>
      <c r="P215" s="363"/>
      <c r="Q215" s="361">
        <f t="shared" si="11"/>
        <v>0</v>
      </c>
      <c r="R215" s="362"/>
      <c r="S215" s="363"/>
      <c r="T215" s="14"/>
    </row>
    <row r="216" spans="2:20" hidden="1" outlineLevel="2">
      <c r="B216" s="2"/>
      <c r="C216" s="1">
        <v>201</v>
      </c>
      <c r="D216" s="225"/>
      <c r="E216" s="225"/>
      <c r="F216" s="225"/>
      <c r="G216" s="225"/>
      <c r="H216" s="311">
        <v>0</v>
      </c>
      <c r="I216" s="311">
        <v>0</v>
      </c>
      <c r="J216" s="312">
        <v>0</v>
      </c>
      <c r="K216" s="361">
        <f t="shared" si="9"/>
        <v>0</v>
      </c>
      <c r="L216" s="362"/>
      <c r="M216" s="363"/>
      <c r="N216" s="361">
        <f t="shared" si="10"/>
        <v>0</v>
      </c>
      <c r="O216" s="362"/>
      <c r="P216" s="363"/>
      <c r="Q216" s="361">
        <f t="shared" si="11"/>
        <v>0</v>
      </c>
      <c r="R216" s="362"/>
      <c r="S216" s="363"/>
      <c r="T216" s="14"/>
    </row>
    <row r="217" spans="2:20" hidden="1" outlineLevel="2">
      <c r="B217" s="2"/>
      <c r="C217" s="1">
        <v>202</v>
      </c>
      <c r="D217" s="225"/>
      <c r="E217" s="225"/>
      <c r="F217" s="225"/>
      <c r="G217" s="225"/>
      <c r="H217" s="311">
        <v>0</v>
      </c>
      <c r="I217" s="311">
        <v>0</v>
      </c>
      <c r="J217" s="312">
        <v>0</v>
      </c>
      <c r="K217" s="361">
        <f t="shared" si="9"/>
        <v>0</v>
      </c>
      <c r="L217" s="362"/>
      <c r="M217" s="363"/>
      <c r="N217" s="361">
        <f t="shared" si="10"/>
        <v>0</v>
      </c>
      <c r="O217" s="362"/>
      <c r="P217" s="363"/>
      <c r="Q217" s="361">
        <f t="shared" si="11"/>
        <v>0</v>
      </c>
      <c r="R217" s="362"/>
      <c r="S217" s="363"/>
      <c r="T217" s="14"/>
    </row>
    <row r="218" spans="2:20" hidden="1" outlineLevel="2">
      <c r="B218" s="2"/>
      <c r="C218" s="1">
        <v>203</v>
      </c>
      <c r="D218" s="225"/>
      <c r="E218" s="225"/>
      <c r="F218" s="225"/>
      <c r="G218" s="225"/>
      <c r="H218" s="311">
        <v>0</v>
      </c>
      <c r="I218" s="311">
        <v>0</v>
      </c>
      <c r="J218" s="312">
        <v>0</v>
      </c>
      <c r="K218" s="361">
        <f t="shared" si="9"/>
        <v>0</v>
      </c>
      <c r="L218" s="362"/>
      <c r="M218" s="363"/>
      <c r="N218" s="361">
        <f t="shared" si="10"/>
        <v>0</v>
      </c>
      <c r="O218" s="362"/>
      <c r="P218" s="363"/>
      <c r="Q218" s="361">
        <f t="shared" si="11"/>
        <v>0</v>
      </c>
      <c r="R218" s="362"/>
      <c r="S218" s="363"/>
      <c r="T218" s="14"/>
    </row>
    <row r="219" spans="2:20" hidden="1" outlineLevel="2">
      <c r="B219" s="2"/>
      <c r="C219" s="1">
        <v>204</v>
      </c>
      <c r="D219" s="225"/>
      <c r="E219" s="225"/>
      <c r="F219" s="225"/>
      <c r="G219" s="225"/>
      <c r="H219" s="311">
        <v>0</v>
      </c>
      <c r="I219" s="311">
        <v>0</v>
      </c>
      <c r="J219" s="312">
        <v>0</v>
      </c>
      <c r="K219" s="361">
        <f t="shared" si="9"/>
        <v>0</v>
      </c>
      <c r="L219" s="362"/>
      <c r="M219" s="363"/>
      <c r="N219" s="361">
        <f t="shared" si="10"/>
        <v>0</v>
      </c>
      <c r="O219" s="362"/>
      <c r="P219" s="363"/>
      <c r="Q219" s="361">
        <f t="shared" si="11"/>
        <v>0</v>
      </c>
      <c r="R219" s="362"/>
      <c r="S219" s="363"/>
      <c r="T219" s="14"/>
    </row>
    <row r="220" spans="2:20" hidden="1" outlineLevel="2">
      <c r="B220" s="2"/>
      <c r="C220" s="1">
        <v>205</v>
      </c>
      <c r="D220" s="225"/>
      <c r="E220" s="225"/>
      <c r="F220" s="225"/>
      <c r="G220" s="225"/>
      <c r="H220" s="311">
        <v>0</v>
      </c>
      <c r="I220" s="311">
        <v>0</v>
      </c>
      <c r="J220" s="312">
        <v>0</v>
      </c>
      <c r="K220" s="361">
        <f t="shared" si="9"/>
        <v>0</v>
      </c>
      <c r="L220" s="362"/>
      <c r="M220" s="363"/>
      <c r="N220" s="361">
        <f t="shared" si="10"/>
        <v>0</v>
      </c>
      <c r="O220" s="362"/>
      <c r="P220" s="363"/>
      <c r="Q220" s="361">
        <f t="shared" si="11"/>
        <v>0</v>
      </c>
      <c r="R220" s="362"/>
      <c r="S220" s="363"/>
      <c r="T220" s="14"/>
    </row>
    <row r="221" spans="2:20" hidden="1" outlineLevel="2">
      <c r="B221" s="2"/>
      <c r="C221" s="1">
        <v>206</v>
      </c>
      <c r="D221" s="225"/>
      <c r="E221" s="225"/>
      <c r="F221" s="225"/>
      <c r="G221" s="225"/>
      <c r="H221" s="311">
        <v>0</v>
      </c>
      <c r="I221" s="311">
        <v>0</v>
      </c>
      <c r="J221" s="312">
        <v>0</v>
      </c>
      <c r="K221" s="361">
        <f t="shared" si="9"/>
        <v>0</v>
      </c>
      <c r="L221" s="362"/>
      <c r="M221" s="363"/>
      <c r="N221" s="361">
        <f t="shared" si="10"/>
        <v>0</v>
      </c>
      <c r="O221" s="362"/>
      <c r="P221" s="363"/>
      <c r="Q221" s="361">
        <f t="shared" si="11"/>
        <v>0</v>
      </c>
      <c r="R221" s="362"/>
      <c r="S221" s="363"/>
      <c r="T221" s="14"/>
    </row>
    <row r="222" spans="2:20" hidden="1" outlineLevel="2">
      <c r="B222" s="2"/>
      <c r="C222" s="1">
        <v>207</v>
      </c>
      <c r="D222" s="225"/>
      <c r="E222" s="225"/>
      <c r="F222" s="225"/>
      <c r="G222" s="225"/>
      <c r="H222" s="311">
        <v>0</v>
      </c>
      <c r="I222" s="311">
        <v>0</v>
      </c>
      <c r="J222" s="312">
        <v>0</v>
      </c>
      <c r="K222" s="361">
        <f t="shared" si="9"/>
        <v>0</v>
      </c>
      <c r="L222" s="362"/>
      <c r="M222" s="363"/>
      <c r="N222" s="361">
        <f t="shared" si="10"/>
        <v>0</v>
      </c>
      <c r="O222" s="362"/>
      <c r="P222" s="363"/>
      <c r="Q222" s="361">
        <f t="shared" si="11"/>
        <v>0</v>
      </c>
      <c r="R222" s="362"/>
      <c r="S222" s="363"/>
      <c r="T222" s="14"/>
    </row>
    <row r="223" spans="2:20" hidden="1" outlineLevel="2">
      <c r="B223" s="2"/>
      <c r="C223" s="1">
        <v>208</v>
      </c>
      <c r="D223" s="225"/>
      <c r="E223" s="225"/>
      <c r="F223" s="225"/>
      <c r="G223" s="225"/>
      <c r="H223" s="311">
        <v>0</v>
      </c>
      <c r="I223" s="311">
        <v>0</v>
      </c>
      <c r="J223" s="312">
        <v>0</v>
      </c>
      <c r="K223" s="361">
        <f t="shared" si="9"/>
        <v>0</v>
      </c>
      <c r="L223" s="362"/>
      <c r="M223" s="363"/>
      <c r="N223" s="361">
        <f t="shared" si="10"/>
        <v>0</v>
      </c>
      <c r="O223" s="362"/>
      <c r="P223" s="363"/>
      <c r="Q223" s="361">
        <f t="shared" si="11"/>
        <v>0</v>
      </c>
      <c r="R223" s="362"/>
      <c r="S223" s="363"/>
      <c r="T223" s="14"/>
    </row>
    <row r="224" spans="2:20" hidden="1" outlineLevel="2">
      <c r="B224" s="2"/>
      <c r="C224" s="1">
        <v>209</v>
      </c>
      <c r="D224" s="225"/>
      <c r="E224" s="225"/>
      <c r="F224" s="225"/>
      <c r="G224" s="225"/>
      <c r="H224" s="311">
        <v>0</v>
      </c>
      <c r="I224" s="311">
        <v>0</v>
      </c>
      <c r="J224" s="312">
        <v>0</v>
      </c>
      <c r="K224" s="361">
        <f t="shared" si="9"/>
        <v>0</v>
      </c>
      <c r="L224" s="362"/>
      <c r="M224" s="363"/>
      <c r="N224" s="361">
        <f t="shared" si="10"/>
        <v>0</v>
      </c>
      <c r="O224" s="362"/>
      <c r="P224" s="363"/>
      <c r="Q224" s="361">
        <f t="shared" si="11"/>
        <v>0</v>
      </c>
      <c r="R224" s="362"/>
      <c r="S224" s="363"/>
      <c r="T224" s="14"/>
    </row>
    <row r="225" spans="2:20" hidden="1" outlineLevel="2">
      <c r="B225" s="2"/>
      <c r="C225" s="1">
        <v>210</v>
      </c>
      <c r="D225" s="225"/>
      <c r="E225" s="225"/>
      <c r="F225" s="225"/>
      <c r="G225" s="225"/>
      <c r="H225" s="311">
        <v>0</v>
      </c>
      <c r="I225" s="311">
        <v>0</v>
      </c>
      <c r="J225" s="312">
        <v>0</v>
      </c>
      <c r="K225" s="361">
        <f t="shared" si="9"/>
        <v>0</v>
      </c>
      <c r="L225" s="362"/>
      <c r="M225" s="363"/>
      <c r="N225" s="361">
        <f t="shared" si="10"/>
        <v>0</v>
      </c>
      <c r="O225" s="362"/>
      <c r="P225" s="363"/>
      <c r="Q225" s="361">
        <f t="shared" si="11"/>
        <v>0</v>
      </c>
      <c r="R225" s="362"/>
      <c r="S225" s="363"/>
      <c r="T225" s="14"/>
    </row>
    <row r="226" spans="2:20" hidden="1" outlineLevel="2">
      <c r="B226" s="2"/>
      <c r="C226" s="1">
        <v>211</v>
      </c>
      <c r="D226" s="225"/>
      <c r="E226" s="225"/>
      <c r="F226" s="225"/>
      <c r="G226" s="225"/>
      <c r="H226" s="311">
        <v>0</v>
      </c>
      <c r="I226" s="311">
        <v>0</v>
      </c>
      <c r="J226" s="312">
        <v>0</v>
      </c>
      <c r="K226" s="361">
        <f t="shared" si="9"/>
        <v>0</v>
      </c>
      <c r="L226" s="362"/>
      <c r="M226" s="363"/>
      <c r="N226" s="361">
        <f t="shared" si="10"/>
        <v>0</v>
      </c>
      <c r="O226" s="362"/>
      <c r="P226" s="363"/>
      <c r="Q226" s="361">
        <f t="shared" si="11"/>
        <v>0</v>
      </c>
      <c r="R226" s="362"/>
      <c r="S226" s="363"/>
      <c r="T226" s="14"/>
    </row>
    <row r="227" spans="2:20" hidden="1" outlineLevel="2">
      <c r="B227" s="2"/>
      <c r="C227" s="1">
        <v>212</v>
      </c>
      <c r="D227" s="225"/>
      <c r="E227" s="225"/>
      <c r="F227" s="225"/>
      <c r="G227" s="225"/>
      <c r="H227" s="311">
        <v>0</v>
      </c>
      <c r="I227" s="311">
        <v>0</v>
      </c>
      <c r="J227" s="312">
        <v>0</v>
      </c>
      <c r="K227" s="361">
        <f t="shared" si="9"/>
        <v>0</v>
      </c>
      <c r="L227" s="362"/>
      <c r="M227" s="363"/>
      <c r="N227" s="361">
        <f t="shared" si="10"/>
        <v>0</v>
      </c>
      <c r="O227" s="362"/>
      <c r="P227" s="363"/>
      <c r="Q227" s="361">
        <f t="shared" si="11"/>
        <v>0</v>
      </c>
      <c r="R227" s="362"/>
      <c r="S227" s="363"/>
      <c r="T227" s="14"/>
    </row>
    <row r="228" spans="2:20" hidden="1" outlineLevel="2">
      <c r="B228" s="2"/>
      <c r="C228" s="1">
        <v>213</v>
      </c>
      <c r="D228" s="225"/>
      <c r="E228" s="225"/>
      <c r="F228" s="225"/>
      <c r="G228" s="225"/>
      <c r="H228" s="311">
        <v>0</v>
      </c>
      <c r="I228" s="311">
        <v>0</v>
      </c>
      <c r="J228" s="312">
        <v>0</v>
      </c>
      <c r="K228" s="361">
        <f t="shared" si="9"/>
        <v>0</v>
      </c>
      <c r="L228" s="362"/>
      <c r="M228" s="363"/>
      <c r="N228" s="361">
        <f t="shared" si="10"/>
        <v>0</v>
      </c>
      <c r="O228" s="362"/>
      <c r="P228" s="363"/>
      <c r="Q228" s="361">
        <f t="shared" si="11"/>
        <v>0</v>
      </c>
      <c r="R228" s="362"/>
      <c r="S228" s="363"/>
      <c r="T228" s="14"/>
    </row>
    <row r="229" spans="2:20" hidden="1" outlineLevel="2">
      <c r="B229" s="2"/>
      <c r="C229" s="1">
        <v>214</v>
      </c>
      <c r="D229" s="225"/>
      <c r="E229" s="225"/>
      <c r="F229" s="225"/>
      <c r="G229" s="225"/>
      <c r="H229" s="311">
        <v>0</v>
      </c>
      <c r="I229" s="311">
        <v>0</v>
      </c>
      <c r="J229" s="312">
        <v>0</v>
      </c>
      <c r="K229" s="361">
        <f t="shared" si="9"/>
        <v>0</v>
      </c>
      <c r="L229" s="362"/>
      <c r="M229" s="363"/>
      <c r="N229" s="361">
        <f t="shared" si="10"/>
        <v>0</v>
      </c>
      <c r="O229" s="362"/>
      <c r="P229" s="363"/>
      <c r="Q229" s="361">
        <f t="shared" si="11"/>
        <v>0</v>
      </c>
      <c r="R229" s="362"/>
      <c r="S229" s="363"/>
      <c r="T229" s="14"/>
    </row>
    <row r="230" spans="2:20" hidden="1" outlineLevel="2">
      <c r="B230" s="2"/>
      <c r="C230" s="1">
        <v>215</v>
      </c>
      <c r="D230" s="225"/>
      <c r="E230" s="225"/>
      <c r="F230" s="225"/>
      <c r="G230" s="225"/>
      <c r="H230" s="311">
        <v>0</v>
      </c>
      <c r="I230" s="311">
        <v>0</v>
      </c>
      <c r="J230" s="312">
        <v>0</v>
      </c>
      <c r="K230" s="361">
        <f t="shared" si="9"/>
        <v>0</v>
      </c>
      <c r="L230" s="362"/>
      <c r="M230" s="363"/>
      <c r="N230" s="361">
        <f t="shared" si="10"/>
        <v>0</v>
      </c>
      <c r="O230" s="362"/>
      <c r="P230" s="363"/>
      <c r="Q230" s="361">
        <f t="shared" si="11"/>
        <v>0</v>
      </c>
      <c r="R230" s="362"/>
      <c r="S230" s="363"/>
      <c r="T230" s="14"/>
    </row>
    <row r="231" spans="2:20" hidden="1" outlineLevel="2">
      <c r="B231" s="2"/>
      <c r="C231" s="1">
        <v>216</v>
      </c>
      <c r="D231" s="225"/>
      <c r="E231" s="225"/>
      <c r="F231" s="225"/>
      <c r="G231" s="225"/>
      <c r="H231" s="311">
        <v>0</v>
      </c>
      <c r="I231" s="311">
        <v>0</v>
      </c>
      <c r="J231" s="312">
        <v>0</v>
      </c>
      <c r="K231" s="361">
        <f t="shared" si="9"/>
        <v>0</v>
      </c>
      <c r="L231" s="362"/>
      <c r="M231" s="363"/>
      <c r="N231" s="361">
        <f t="shared" si="10"/>
        <v>0</v>
      </c>
      <c r="O231" s="362"/>
      <c r="P231" s="363"/>
      <c r="Q231" s="361">
        <f t="shared" si="11"/>
        <v>0</v>
      </c>
      <c r="R231" s="362"/>
      <c r="S231" s="363"/>
      <c r="T231" s="14"/>
    </row>
    <row r="232" spans="2:20" hidden="1" outlineLevel="2">
      <c r="B232" s="2"/>
      <c r="C232" s="1">
        <v>217</v>
      </c>
      <c r="D232" s="225"/>
      <c r="E232" s="225"/>
      <c r="F232" s="225"/>
      <c r="G232" s="225"/>
      <c r="H232" s="311">
        <v>0</v>
      </c>
      <c r="I232" s="311">
        <v>0</v>
      </c>
      <c r="J232" s="312">
        <v>0</v>
      </c>
      <c r="K232" s="361">
        <f t="shared" si="9"/>
        <v>0</v>
      </c>
      <c r="L232" s="362"/>
      <c r="M232" s="363"/>
      <c r="N232" s="361">
        <f t="shared" si="10"/>
        <v>0</v>
      </c>
      <c r="O232" s="362"/>
      <c r="P232" s="363"/>
      <c r="Q232" s="361">
        <f t="shared" si="11"/>
        <v>0</v>
      </c>
      <c r="R232" s="362"/>
      <c r="S232" s="363"/>
      <c r="T232" s="14"/>
    </row>
    <row r="233" spans="2:20" hidden="1" outlineLevel="2">
      <c r="B233" s="2"/>
      <c r="C233" s="1">
        <v>218</v>
      </c>
      <c r="D233" s="225"/>
      <c r="E233" s="225"/>
      <c r="F233" s="225"/>
      <c r="G233" s="225"/>
      <c r="H233" s="311">
        <v>0</v>
      </c>
      <c r="I233" s="311">
        <v>0</v>
      </c>
      <c r="J233" s="312">
        <v>0</v>
      </c>
      <c r="K233" s="361">
        <f t="shared" si="9"/>
        <v>0</v>
      </c>
      <c r="L233" s="362"/>
      <c r="M233" s="363"/>
      <c r="N233" s="361">
        <f t="shared" si="10"/>
        <v>0</v>
      </c>
      <c r="O233" s="362"/>
      <c r="P233" s="363"/>
      <c r="Q233" s="361">
        <f t="shared" si="11"/>
        <v>0</v>
      </c>
      <c r="R233" s="362"/>
      <c r="S233" s="363"/>
      <c r="T233" s="14"/>
    </row>
    <row r="234" spans="2:20" hidden="1" outlineLevel="2">
      <c r="B234" s="2"/>
      <c r="C234" s="1">
        <v>219</v>
      </c>
      <c r="D234" s="225"/>
      <c r="E234" s="225"/>
      <c r="F234" s="225"/>
      <c r="G234" s="225"/>
      <c r="H234" s="311">
        <v>0</v>
      </c>
      <c r="I234" s="311">
        <v>0</v>
      </c>
      <c r="J234" s="312">
        <v>0</v>
      </c>
      <c r="K234" s="361">
        <f t="shared" si="9"/>
        <v>0</v>
      </c>
      <c r="L234" s="362"/>
      <c r="M234" s="363"/>
      <c r="N234" s="361">
        <f t="shared" si="10"/>
        <v>0</v>
      </c>
      <c r="O234" s="362"/>
      <c r="P234" s="363"/>
      <c r="Q234" s="361">
        <f t="shared" si="11"/>
        <v>0</v>
      </c>
      <c r="R234" s="362"/>
      <c r="S234" s="363"/>
      <c r="T234" s="14"/>
    </row>
    <row r="235" spans="2:20" hidden="1" outlineLevel="2">
      <c r="B235" s="2"/>
      <c r="C235" s="1">
        <v>220</v>
      </c>
      <c r="D235" s="225"/>
      <c r="E235" s="225"/>
      <c r="F235" s="225"/>
      <c r="G235" s="225"/>
      <c r="H235" s="311">
        <v>0</v>
      </c>
      <c r="I235" s="311">
        <v>0</v>
      </c>
      <c r="J235" s="312">
        <v>0</v>
      </c>
      <c r="K235" s="361">
        <f t="shared" si="9"/>
        <v>0</v>
      </c>
      <c r="L235" s="362"/>
      <c r="M235" s="363"/>
      <c r="N235" s="361">
        <f t="shared" si="10"/>
        <v>0</v>
      </c>
      <c r="O235" s="362"/>
      <c r="P235" s="363"/>
      <c r="Q235" s="361">
        <f t="shared" si="11"/>
        <v>0</v>
      </c>
      <c r="R235" s="362"/>
      <c r="S235" s="363"/>
      <c r="T235" s="14"/>
    </row>
    <row r="236" spans="2:20" hidden="1" outlineLevel="2">
      <c r="B236" s="2"/>
      <c r="C236" s="1">
        <v>221</v>
      </c>
      <c r="D236" s="225"/>
      <c r="E236" s="225"/>
      <c r="F236" s="225"/>
      <c r="G236" s="225"/>
      <c r="H236" s="311">
        <v>0</v>
      </c>
      <c r="I236" s="311">
        <v>0</v>
      </c>
      <c r="J236" s="312">
        <v>0</v>
      </c>
      <c r="K236" s="361">
        <f t="shared" si="9"/>
        <v>0</v>
      </c>
      <c r="L236" s="362"/>
      <c r="M236" s="363"/>
      <c r="N236" s="361">
        <f t="shared" si="10"/>
        <v>0</v>
      </c>
      <c r="O236" s="362"/>
      <c r="P236" s="363"/>
      <c r="Q236" s="361">
        <f t="shared" si="11"/>
        <v>0</v>
      </c>
      <c r="R236" s="362"/>
      <c r="S236" s="363"/>
      <c r="T236" s="14"/>
    </row>
    <row r="237" spans="2:20" hidden="1" outlineLevel="2">
      <c r="B237" s="2"/>
      <c r="C237" s="1">
        <v>222</v>
      </c>
      <c r="D237" s="225"/>
      <c r="E237" s="225"/>
      <c r="F237" s="225"/>
      <c r="G237" s="225"/>
      <c r="H237" s="311">
        <v>0</v>
      </c>
      <c r="I237" s="311">
        <v>0</v>
      </c>
      <c r="J237" s="312">
        <v>0</v>
      </c>
      <c r="K237" s="361">
        <f t="shared" si="9"/>
        <v>0</v>
      </c>
      <c r="L237" s="362"/>
      <c r="M237" s="363"/>
      <c r="N237" s="361">
        <f t="shared" si="10"/>
        <v>0</v>
      </c>
      <c r="O237" s="362"/>
      <c r="P237" s="363"/>
      <c r="Q237" s="361">
        <f t="shared" si="11"/>
        <v>0</v>
      </c>
      <c r="R237" s="362"/>
      <c r="S237" s="363"/>
      <c r="T237" s="14"/>
    </row>
    <row r="238" spans="2:20" hidden="1" outlineLevel="2">
      <c r="B238" s="2"/>
      <c r="C238" s="1">
        <v>223</v>
      </c>
      <c r="D238" s="225"/>
      <c r="E238" s="225"/>
      <c r="F238" s="225"/>
      <c r="G238" s="225"/>
      <c r="H238" s="311">
        <v>0</v>
      </c>
      <c r="I238" s="311">
        <v>0</v>
      </c>
      <c r="J238" s="312">
        <v>0</v>
      </c>
      <c r="K238" s="361">
        <f t="shared" si="9"/>
        <v>0</v>
      </c>
      <c r="L238" s="362"/>
      <c r="M238" s="363"/>
      <c r="N238" s="361">
        <f t="shared" si="10"/>
        <v>0</v>
      </c>
      <c r="O238" s="362"/>
      <c r="P238" s="363"/>
      <c r="Q238" s="361">
        <f t="shared" si="11"/>
        <v>0</v>
      </c>
      <c r="R238" s="362"/>
      <c r="S238" s="363"/>
      <c r="T238" s="14"/>
    </row>
    <row r="239" spans="2:20" hidden="1" outlineLevel="2">
      <c r="B239" s="2"/>
      <c r="C239" s="1">
        <v>224</v>
      </c>
      <c r="D239" s="225"/>
      <c r="E239" s="225"/>
      <c r="F239" s="225"/>
      <c r="G239" s="225"/>
      <c r="H239" s="311">
        <v>0</v>
      </c>
      <c r="I239" s="311">
        <v>0</v>
      </c>
      <c r="J239" s="312">
        <v>0</v>
      </c>
      <c r="K239" s="361">
        <f t="shared" si="9"/>
        <v>0</v>
      </c>
      <c r="L239" s="362"/>
      <c r="M239" s="363"/>
      <c r="N239" s="361">
        <f t="shared" si="10"/>
        <v>0</v>
      </c>
      <c r="O239" s="362"/>
      <c r="P239" s="363"/>
      <c r="Q239" s="361">
        <f t="shared" si="11"/>
        <v>0</v>
      </c>
      <c r="R239" s="362"/>
      <c r="S239" s="363"/>
      <c r="T239" s="14"/>
    </row>
    <row r="240" spans="2:20" hidden="1" outlineLevel="2">
      <c r="B240" s="2"/>
      <c r="C240" s="1">
        <v>225</v>
      </c>
      <c r="D240" s="225"/>
      <c r="E240" s="225"/>
      <c r="F240" s="225"/>
      <c r="G240" s="225"/>
      <c r="H240" s="311">
        <v>0</v>
      </c>
      <c r="I240" s="311">
        <v>0</v>
      </c>
      <c r="J240" s="312">
        <v>0</v>
      </c>
      <c r="K240" s="361">
        <f t="shared" si="9"/>
        <v>0</v>
      </c>
      <c r="L240" s="362"/>
      <c r="M240" s="363"/>
      <c r="N240" s="361">
        <f t="shared" si="10"/>
        <v>0</v>
      </c>
      <c r="O240" s="362"/>
      <c r="P240" s="363"/>
      <c r="Q240" s="361">
        <f t="shared" si="11"/>
        <v>0</v>
      </c>
      <c r="R240" s="362"/>
      <c r="S240" s="363"/>
      <c r="T240" s="14"/>
    </row>
    <row r="241" spans="2:20" hidden="1" outlineLevel="2">
      <c r="B241" s="2"/>
      <c r="C241" s="1">
        <v>226</v>
      </c>
      <c r="D241" s="225"/>
      <c r="E241" s="225"/>
      <c r="F241" s="225"/>
      <c r="G241" s="225"/>
      <c r="H241" s="311">
        <v>0</v>
      </c>
      <c r="I241" s="311">
        <v>0</v>
      </c>
      <c r="J241" s="312">
        <v>0</v>
      </c>
      <c r="K241" s="361">
        <f t="shared" si="9"/>
        <v>0</v>
      </c>
      <c r="L241" s="362"/>
      <c r="M241" s="363"/>
      <c r="N241" s="361">
        <f t="shared" si="10"/>
        <v>0</v>
      </c>
      <c r="O241" s="362"/>
      <c r="P241" s="363"/>
      <c r="Q241" s="361">
        <f t="shared" si="11"/>
        <v>0</v>
      </c>
      <c r="R241" s="362"/>
      <c r="S241" s="363"/>
      <c r="T241" s="14"/>
    </row>
    <row r="242" spans="2:20" hidden="1" outlineLevel="2">
      <c r="B242" s="2"/>
      <c r="C242" s="1">
        <v>227</v>
      </c>
      <c r="D242" s="225"/>
      <c r="E242" s="225"/>
      <c r="F242" s="225"/>
      <c r="G242" s="225"/>
      <c r="H242" s="311">
        <v>0</v>
      </c>
      <c r="I242" s="311">
        <v>0</v>
      </c>
      <c r="J242" s="312">
        <v>0</v>
      </c>
      <c r="K242" s="361">
        <f t="shared" si="9"/>
        <v>0</v>
      </c>
      <c r="L242" s="362"/>
      <c r="M242" s="363"/>
      <c r="N242" s="361">
        <f t="shared" si="10"/>
        <v>0</v>
      </c>
      <c r="O242" s="362"/>
      <c r="P242" s="363"/>
      <c r="Q242" s="361">
        <f t="shared" si="11"/>
        <v>0</v>
      </c>
      <c r="R242" s="362"/>
      <c r="S242" s="363"/>
      <c r="T242" s="14"/>
    </row>
    <row r="243" spans="2:20" hidden="1" outlineLevel="2">
      <c r="B243" s="2"/>
      <c r="C243" s="1">
        <v>228</v>
      </c>
      <c r="D243" s="225"/>
      <c r="E243" s="225"/>
      <c r="F243" s="225"/>
      <c r="G243" s="225"/>
      <c r="H243" s="311">
        <v>0</v>
      </c>
      <c r="I243" s="311">
        <v>0</v>
      </c>
      <c r="J243" s="312">
        <v>0</v>
      </c>
      <c r="K243" s="361">
        <f t="shared" si="9"/>
        <v>0</v>
      </c>
      <c r="L243" s="362"/>
      <c r="M243" s="363"/>
      <c r="N243" s="361">
        <f t="shared" si="10"/>
        <v>0</v>
      </c>
      <c r="O243" s="362"/>
      <c r="P243" s="363"/>
      <c r="Q243" s="361">
        <f t="shared" si="11"/>
        <v>0</v>
      </c>
      <c r="R243" s="362"/>
      <c r="S243" s="363"/>
      <c r="T243" s="14"/>
    </row>
    <row r="244" spans="2:20" hidden="1" outlineLevel="2">
      <c r="B244" s="2"/>
      <c r="C244" s="1">
        <v>229</v>
      </c>
      <c r="D244" s="225"/>
      <c r="E244" s="225"/>
      <c r="F244" s="225"/>
      <c r="G244" s="225"/>
      <c r="H244" s="311">
        <v>0</v>
      </c>
      <c r="I244" s="311">
        <v>0</v>
      </c>
      <c r="J244" s="312">
        <v>0</v>
      </c>
      <c r="K244" s="361">
        <f t="shared" si="9"/>
        <v>0</v>
      </c>
      <c r="L244" s="362"/>
      <c r="M244" s="363"/>
      <c r="N244" s="361">
        <f t="shared" si="10"/>
        <v>0</v>
      </c>
      <c r="O244" s="362"/>
      <c r="P244" s="363"/>
      <c r="Q244" s="361">
        <f t="shared" si="11"/>
        <v>0</v>
      </c>
      <c r="R244" s="362"/>
      <c r="S244" s="363"/>
      <c r="T244" s="14"/>
    </row>
    <row r="245" spans="2:20" outlineLevel="1" collapsed="1">
      <c r="B245" s="2"/>
      <c r="C245" s="1">
        <v>230</v>
      </c>
      <c r="D245" s="225"/>
      <c r="E245" s="225"/>
      <c r="F245" s="225"/>
      <c r="G245" s="225"/>
      <c r="H245" s="311">
        <v>0</v>
      </c>
      <c r="I245" s="311">
        <v>0</v>
      </c>
      <c r="J245" s="312">
        <v>0</v>
      </c>
      <c r="K245" s="361">
        <f t="shared" si="9"/>
        <v>0</v>
      </c>
      <c r="L245" s="362"/>
      <c r="M245" s="363"/>
      <c r="N245" s="361">
        <f t="shared" si="10"/>
        <v>0</v>
      </c>
      <c r="O245" s="362"/>
      <c r="P245" s="363"/>
      <c r="Q245" s="361">
        <f t="shared" si="11"/>
        <v>0</v>
      </c>
      <c r="R245" s="362"/>
      <c r="S245" s="363"/>
      <c r="T245" s="14"/>
    </row>
    <row r="246" spans="2:20" hidden="1" outlineLevel="2">
      <c r="B246" s="2"/>
      <c r="C246" s="1">
        <v>231</v>
      </c>
      <c r="D246" s="225"/>
      <c r="E246" s="225"/>
      <c r="F246" s="225"/>
      <c r="G246" s="225"/>
      <c r="H246" s="311">
        <v>0</v>
      </c>
      <c r="I246" s="311">
        <v>0</v>
      </c>
      <c r="J246" s="312">
        <v>0</v>
      </c>
      <c r="K246" s="361">
        <f t="shared" si="9"/>
        <v>0</v>
      </c>
      <c r="L246" s="362"/>
      <c r="M246" s="363"/>
      <c r="N246" s="361">
        <f t="shared" si="10"/>
        <v>0</v>
      </c>
      <c r="O246" s="362"/>
      <c r="P246" s="363"/>
      <c r="Q246" s="361">
        <f t="shared" si="11"/>
        <v>0</v>
      </c>
      <c r="R246" s="362"/>
      <c r="S246" s="363"/>
      <c r="T246" s="14"/>
    </row>
    <row r="247" spans="2:20" hidden="1" outlineLevel="2">
      <c r="B247" s="2"/>
      <c r="C247" s="1">
        <v>232</v>
      </c>
      <c r="D247" s="225"/>
      <c r="E247" s="225"/>
      <c r="F247" s="225"/>
      <c r="G247" s="225"/>
      <c r="H247" s="311">
        <v>0</v>
      </c>
      <c r="I247" s="311">
        <v>0</v>
      </c>
      <c r="J247" s="312">
        <v>0</v>
      </c>
      <c r="K247" s="361">
        <f t="shared" si="9"/>
        <v>0</v>
      </c>
      <c r="L247" s="362"/>
      <c r="M247" s="363"/>
      <c r="N247" s="361">
        <f t="shared" si="10"/>
        <v>0</v>
      </c>
      <c r="O247" s="362"/>
      <c r="P247" s="363"/>
      <c r="Q247" s="361">
        <f t="shared" si="11"/>
        <v>0</v>
      </c>
      <c r="R247" s="362"/>
      <c r="S247" s="363"/>
      <c r="T247" s="14"/>
    </row>
    <row r="248" spans="2:20" hidden="1" outlineLevel="2">
      <c r="B248" s="2"/>
      <c r="C248" s="1">
        <v>233</v>
      </c>
      <c r="D248" s="225"/>
      <c r="E248" s="225"/>
      <c r="F248" s="225"/>
      <c r="G248" s="225"/>
      <c r="H248" s="311">
        <v>0</v>
      </c>
      <c r="I248" s="311">
        <v>0</v>
      </c>
      <c r="J248" s="312">
        <v>0</v>
      </c>
      <c r="K248" s="361">
        <f t="shared" si="9"/>
        <v>0</v>
      </c>
      <c r="L248" s="362"/>
      <c r="M248" s="363"/>
      <c r="N248" s="361">
        <f t="shared" si="10"/>
        <v>0</v>
      </c>
      <c r="O248" s="362"/>
      <c r="P248" s="363"/>
      <c r="Q248" s="361">
        <f t="shared" si="11"/>
        <v>0</v>
      </c>
      <c r="R248" s="362"/>
      <c r="S248" s="363"/>
      <c r="T248" s="14"/>
    </row>
    <row r="249" spans="2:20" hidden="1" outlineLevel="2">
      <c r="B249" s="2"/>
      <c r="C249" s="1">
        <v>234</v>
      </c>
      <c r="D249" s="225"/>
      <c r="E249" s="225"/>
      <c r="F249" s="225"/>
      <c r="G249" s="225"/>
      <c r="H249" s="311">
        <v>0</v>
      </c>
      <c r="I249" s="311">
        <v>0</v>
      </c>
      <c r="J249" s="312">
        <v>0</v>
      </c>
      <c r="K249" s="361">
        <f t="shared" si="9"/>
        <v>0</v>
      </c>
      <c r="L249" s="362"/>
      <c r="M249" s="363"/>
      <c r="N249" s="361">
        <f t="shared" si="10"/>
        <v>0</v>
      </c>
      <c r="O249" s="362"/>
      <c r="P249" s="363"/>
      <c r="Q249" s="361">
        <f t="shared" si="11"/>
        <v>0</v>
      </c>
      <c r="R249" s="362"/>
      <c r="S249" s="363"/>
      <c r="T249" s="14"/>
    </row>
    <row r="250" spans="2:20" hidden="1" outlineLevel="2">
      <c r="B250" s="2"/>
      <c r="C250" s="1">
        <v>235</v>
      </c>
      <c r="D250" s="225"/>
      <c r="E250" s="225"/>
      <c r="F250" s="225"/>
      <c r="G250" s="225"/>
      <c r="H250" s="311">
        <v>0</v>
      </c>
      <c r="I250" s="311">
        <v>0</v>
      </c>
      <c r="J250" s="312">
        <v>0</v>
      </c>
      <c r="K250" s="361">
        <f t="shared" si="9"/>
        <v>0</v>
      </c>
      <c r="L250" s="362"/>
      <c r="M250" s="363"/>
      <c r="N250" s="361">
        <f t="shared" si="10"/>
        <v>0</v>
      </c>
      <c r="O250" s="362"/>
      <c r="P250" s="363"/>
      <c r="Q250" s="361">
        <f t="shared" si="11"/>
        <v>0</v>
      </c>
      <c r="R250" s="362"/>
      <c r="S250" s="363"/>
      <c r="T250" s="14"/>
    </row>
    <row r="251" spans="2:20" hidden="1" outlineLevel="2">
      <c r="B251" s="2"/>
      <c r="C251" s="1">
        <v>236</v>
      </c>
      <c r="D251" s="225"/>
      <c r="E251" s="225"/>
      <c r="F251" s="225"/>
      <c r="G251" s="225"/>
      <c r="H251" s="311">
        <v>0</v>
      </c>
      <c r="I251" s="311">
        <v>0</v>
      </c>
      <c r="J251" s="312">
        <v>0</v>
      </c>
      <c r="K251" s="361">
        <f t="shared" si="9"/>
        <v>0</v>
      </c>
      <c r="L251" s="362"/>
      <c r="M251" s="363"/>
      <c r="N251" s="361">
        <f t="shared" si="10"/>
        <v>0</v>
      </c>
      <c r="O251" s="362"/>
      <c r="P251" s="363"/>
      <c r="Q251" s="361">
        <f t="shared" si="11"/>
        <v>0</v>
      </c>
      <c r="R251" s="362"/>
      <c r="S251" s="363"/>
      <c r="T251" s="14"/>
    </row>
    <row r="252" spans="2:20" hidden="1" outlineLevel="2">
      <c r="B252" s="2"/>
      <c r="C252" s="1">
        <v>237</v>
      </c>
      <c r="D252" s="225"/>
      <c r="E252" s="225"/>
      <c r="F252" s="225"/>
      <c r="G252" s="225"/>
      <c r="H252" s="311">
        <v>0</v>
      </c>
      <c r="I252" s="311">
        <v>0</v>
      </c>
      <c r="J252" s="312">
        <v>0</v>
      </c>
      <c r="K252" s="361">
        <f t="shared" si="9"/>
        <v>0</v>
      </c>
      <c r="L252" s="362"/>
      <c r="M252" s="363"/>
      <c r="N252" s="361">
        <f t="shared" si="10"/>
        <v>0</v>
      </c>
      <c r="O252" s="362"/>
      <c r="P252" s="363"/>
      <c r="Q252" s="361">
        <f t="shared" si="11"/>
        <v>0</v>
      </c>
      <c r="R252" s="362"/>
      <c r="S252" s="363"/>
      <c r="T252" s="14"/>
    </row>
    <row r="253" spans="2:20" hidden="1" outlineLevel="2">
      <c r="B253" s="2"/>
      <c r="C253" s="1">
        <v>238</v>
      </c>
      <c r="D253" s="225"/>
      <c r="E253" s="225"/>
      <c r="F253" s="225"/>
      <c r="G253" s="225"/>
      <c r="H253" s="311">
        <v>0</v>
      </c>
      <c r="I253" s="311">
        <v>0</v>
      </c>
      <c r="J253" s="312">
        <v>0</v>
      </c>
      <c r="K253" s="361">
        <f t="shared" si="9"/>
        <v>0</v>
      </c>
      <c r="L253" s="362"/>
      <c r="M253" s="363"/>
      <c r="N253" s="361">
        <f t="shared" si="10"/>
        <v>0</v>
      </c>
      <c r="O253" s="362"/>
      <c r="P253" s="363"/>
      <c r="Q253" s="361">
        <f t="shared" si="11"/>
        <v>0</v>
      </c>
      <c r="R253" s="362"/>
      <c r="S253" s="363"/>
      <c r="T253" s="14"/>
    </row>
    <row r="254" spans="2:20" hidden="1" outlineLevel="2">
      <c r="B254" s="2"/>
      <c r="C254" s="1">
        <v>239</v>
      </c>
      <c r="D254" s="225"/>
      <c r="E254" s="225"/>
      <c r="F254" s="225"/>
      <c r="G254" s="225"/>
      <c r="H254" s="311">
        <v>0</v>
      </c>
      <c r="I254" s="311">
        <v>0</v>
      </c>
      <c r="J254" s="312">
        <v>0</v>
      </c>
      <c r="K254" s="361">
        <f t="shared" si="9"/>
        <v>0</v>
      </c>
      <c r="L254" s="362"/>
      <c r="M254" s="363"/>
      <c r="N254" s="361">
        <f t="shared" si="10"/>
        <v>0</v>
      </c>
      <c r="O254" s="362"/>
      <c r="P254" s="363"/>
      <c r="Q254" s="361">
        <f t="shared" si="11"/>
        <v>0</v>
      </c>
      <c r="R254" s="362"/>
      <c r="S254" s="363"/>
      <c r="T254" s="14"/>
    </row>
    <row r="255" spans="2:20" hidden="1" outlineLevel="2">
      <c r="B255" s="2"/>
      <c r="C255" s="1">
        <v>240</v>
      </c>
      <c r="D255" s="225"/>
      <c r="E255" s="225"/>
      <c r="F255" s="225"/>
      <c r="G255" s="225"/>
      <c r="H255" s="311">
        <v>0</v>
      </c>
      <c r="I255" s="311">
        <v>0</v>
      </c>
      <c r="J255" s="312">
        <v>0</v>
      </c>
      <c r="K255" s="361">
        <f t="shared" si="9"/>
        <v>0</v>
      </c>
      <c r="L255" s="362"/>
      <c r="M255" s="363"/>
      <c r="N255" s="361">
        <f t="shared" si="10"/>
        <v>0</v>
      </c>
      <c r="O255" s="362"/>
      <c r="P255" s="363"/>
      <c r="Q255" s="361">
        <f t="shared" si="11"/>
        <v>0</v>
      </c>
      <c r="R255" s="362"/>
      <c r="S255" s="363"/>
      <c r="T255" s="14"/>
    </row>
    <row r="256" spans="2:20" hidden="1" outlineLevel="2">
      <c r="B256" s="2"/>
      <c r="C256" s="1">
        <v>241</v>
      </c>
      <c r="D256" s="225"/>
      <c r="E256" s="225"/>
      <c r="F256" s="225"/>
      <c r="G256" s="225"/>
      <c r="H256" s="311">
        <v>0</v>
      </c>
      <c r="I256" s="311">
        <v>0</v>
      </c>
      <c r="J256" s="312">
        <v>0</v>
      </c>
      <c r="K256" s="361">
        <f t="shared" si="9"/>
        <v>0</v>
      </c>
      <c r="L256" s="362"/>
      <c r="M256" s="363"/>
      <c r="N256" s="361">
        <f t="shared" si="10"/>
        <v>0</v>
      </c>
      <c r="O256" s="362"/>
      <c r="P256" s="363"/>
      <c r="Q256" s="361">
        <f t="shared" si="11"/>
        <v>0</v>
      </c>
      <c r="R256" s="362"/>
      <c r="S256" s="363"/>
      <c r="T256" s="14"/>
    </row>
    <row r="257" spans="2:20" hidden="1" outlineLevel="2">
      <c r="B257" s="2"/>
      <c r="C257" s="1">
        <v>242</v>
      </c>
      <c r="D257" s="225"/>
      <c r="E257" s="225"/>
      <c r="F257" s="225"/>
      <c r="G257" s="225"/>
      <c r="H257" s="311">
        <v>0</v>
      </c>
      <c r="I257" s="311">
        <v>0</v>
      </c>
      <c r="J257" s="312">
        <v>0</v>
      </c>
      <c r="K257" s="361">
        <f t="shared" si="9"/>
        <v>0</v>
      </c>
      <c r="L257" s="362"/>
      <c r="M257" s="363"/>
      <c r="N257" s="361">
        <f t="shared" si="10"/>
        <v>0</v>
      </c>
      <c r="O257" s="362"/>
      <c r="P257" s="363"/>
      <c r="Q257" s="361">
        <f t="shared" si="11"/>
        <v>0</v>
      </c>
      <c r="R257" s="362"/>
      <c r="S257" s="363"/>
      <c r="T257" s="14"/>
    </row>
    <row r="258" spans="2:20" hidden="1" outlineLevel="2">
      <c r="B258" s="2"/>
      <c r="C258" s="1">
        <v>243</v>
      </c>
      <c r="D258" s="225"/>
      <c r="E258" s="225"/>
      <c r="F258" s="225"/>
      <c r="G258" s="225"/>
      <c r="H258" s="311">
        <v>0</v>
      </c>
      <c r="I258" s="311">
        <v>0</v>
      </c>
      <c r="J258" s="312">
        <v>0</v>
      </c>
      <c r="K258" s="361">
        <f t="shared" si="9"/>
        <v>0</v>
      </c>
      <c r="L258" s="362"/>
      <c r="M258" s="363"/>
      <c r="N258" s="361">
        <f t="shared" si="10"/>
        <v>0</v>
      </c>
      <c r="O258" s="362"/>
      <c r="P258" s="363"/>
      <c r="Q258" s="361">
        <f t="shared" si="11"/>
        <v>0</v>
      </c>
      <c r="R258" s="362"/>
      <c r="S258" s="363"/>
      <c r="T258" s="14"/>
    </row>
    <row r="259" spans="2:20" hidden="1" outlineLevel="2">
      <c r="B259" s="2"/>
      <c r="C259" s="1">
        <v>244</v>
      </c>
      <c r="D259" s="225"/>
      <c r="E259" s="225"/>
      <c r="F259" s="225"/>
      <c r="G259" s="225"/>
      <c r="H259" s="311">
        <v>0</v>
      </c>
      <c r="I259" s="311">
        <v>0</v>
      </c>
      <c r="J259" s="312">
        <v>0</v>
      </c>
      <c r="K259" s="361">
        <f t="shared" si="9"/>
        <v>0</v>
      </c>
      <c r="L259" s="362"/>
      <c r="M259" s="363"/>
      <c r="N259" s="361">
        <f t="shared" si="10"/>
        <v>0</v>
      </c>
      <c r="O259" s="362"/>
      <c r="P259" s="363"/>
      <c r="Q259" s="361">
        <f t="shared" si="11"/>
        <v>0</v>
      </c>
      <c r="R259" s="362"/>
      <c r="S259" s="363"/>
      <c r="T259" s="14"/>
    </row>
    <row r="260" spans="2:20" hidden="1" outlineLevel="2">
      <c r="B260" s="2"/>
      <c r="C260" s="1">
        <v>245</v>
      </c>
      <c r="D260" s="225"/>
      <c r="E260" s="225"/>
      <c r="F260" s="225"/>
      <c r="G260" s="225"/>
      <c r="H260" s="311">
        <v>0</v>
      </c>
      <c r="I260" s="311">
        <v>0</v>
      </c>
      <c r="J260" s="312">
        <v>0</v>
      </c>
      <c r="K260" s="361">
        <f t="shared" si="9"/>
        <v>0</v>
      </c>
      <c r="L260" s="362"/>
      <c r="M260" s="363"/>
      <c r="N260" s="361">
        <f t="shared" si="10"/>
        <v>0</v>
      </c>
      <c r="O260" s="362"/>
      <c r="P260" s="363"/>
      <c r="Q260" s="361">
        <f t="shared" si="11"/>
        <v>0</v>
      </c>
      <c r="R260" s="362"/>
      <c r="S260" s="363"/>
      <c r="T260" s="14"/>
    </row>
    <row r="261" spans="2:20" hidden="1" outlineLevel="2">
      <c r="B261" s="2"/>
      <c r="C261" s="1">
        <v>246</v>
      </c>
      <c r="D261" s="225"/>
      <c r="E261" s="225"/>
      <c r="F261" s="225"/>
      <c r="G261" s="225"/>
      <c r="H261" s="311">
        <v>0</v>
      </c>
      <c r="I261" s="311">
        <v>0</v>
      </c>
      <c r="J261" s="312">
        <v>0</v>
      </c>
      <c r="K261" s="361">
        <f t="shared" si="9"/>
        <v>0</v>
      </c>
      <c r="L261" s="362"/>
      <c r="M261" s="363"/>
      <c r="N261" s="361">
        <f t="shared" si="10"/>
        <v>0</v>
      </c>
      <c r="O261" s="362"/>
      <c r="P261" s="363"/>
      <c r="Q261" s="361">
        <f t="shared" si="11"/>
        <v>0</v>
      </c>
      <c r="R261" s="362"/>
      <c r="S261" s="363"/>
      <c r="T261" s="14"/>
    </row>
    <row r="262" spans="2:20" hidden="1" outlineLevel="2">
      <c r="B262" s="2"/>
      <c r="C262" s="1">
        <v>247</v>
      </c>
      <c r="D262" s="225"/>
      <c r="E262" s="225"/>
      <c r="F262" s="225"/>
      <c r="G262" s="225"/>
      <c r="H262" s="311">
        <v>0</v>
      </c>
      <c r="I262" s="311">
        <v>0</v>
      </c>
      <c r="J262" s="312">
        <v>0</v>
      </c>
      <c r="K262" s="361">
        <f t="shared" si="9"/>
        <v>0</v>
      </c>
      <c r="L262" s="362"/>
      <c r="M262" s="363"/>
      <c r="N262" s="361">
        <f t="shared" si="10"/>
        <v>0</v>
      </c>
      <c r="O262" s="362"/>
      <c r="P262" s="363"/>
      <c r="Q262" s="361">
        <f t="shared" si="11"/>
        <v>0</v>
      </c>
      <c r="R262" s="362"/>
      <c r="S262" s="363"/>
      <c r="T262" s="14"/>
    </row>
    <row r="263" spans="2:20" hidden="1" outlineLevel="2">
      <c r="B263" s="2"/>
      <c r="C263" s="1">
        <v>248</v>
      </c>
      <c r="D263" s="225"/>
      <c r="E263" s="225"/>
      <c r="F263" s="225"/>
      <c r="G263" s="225"/>
      <c r="H263" s="311">
        <v>0</v>
      </c>
      <c r="I263" s="311">
        <v>0</v>
      </c>
      <c r="J263" s="312">
        <v>0</v>
      </c>
      <c r="K263" s="361">
        <f t="shared" si="9"/>
        <v>0</v>
      </c>
      <c r="L263" s="362"/>
      <c r="M263" s="363"/>
      <c r="N263" s="361">
        <f t="shared" si="10"/>
        <v>0</v>
      </c>
      <c r="O263" s="362"/>
      <c r="P263" s="363"/>
      <c r="Q263" s="361">
        <f t="shared" si="11"/>
        <v>0</v>
      </c>
      <c r="R263" s="362"/>
      <c r="S263" s="363"/>
      <c r="T263" s="14"/>
    </row>
    <row r="264" spans="2:20" hidden="1" outlineLevel="2">
      <c r="B264" s="2"/>
      <c r="C264" s="1">
        <v>249</v>
      </c>
      <c r="D264" s="225"/>
      <c r="E264" s="225"/>
      <c r="F264" s="225"/>
      <c r="G264" s="225"/>
      <c r="H264" s="311">
        <v>0</v>
      </c>
      <c r="I264" s="311">
        <v>0</v>
      </c>
      <c r="J264" s="312">
        <v>0</v>
      </c>
      <c r="K264" s="361">
        <f t="shared" si="9"/>
        <v>0</v>
      </c>
      <c r="L264" s="362"/>
      <c r="M264" s="363"/>
      <c r="N264" s="361">
        <f t="shared" si="10"/>
        <v>0</v>
      </c>
      <c r="O264" s="362"/>
      <c r="P264" s="363"/>
      <c r="Q264" s="361">
        <f t="shared" si="11"/>
        <v>0</v>
      </c>
      <c r="R264" s="362"/>
      <c r="S264" s="363"/>
      <c r="T264" s="14"/>
    </row>
    <row r="265" spans="2:20" hidden="1" outlineLevel="2">
      <c r="B265" s="2"/>
      <c r="C265" s="1">
        <v>250</v>
      </c>
      <c r="D265" s="225"/>
      <c r="E265" s="225"/>
      <c r="F265" s="225"/>
      <c r="G265" s="225"/>
      <c r="H265" s="311">
        <v>0</v>
      </c>
      <c r="I265" s="311">
        <v>0</v>
      </c>
      <c r="J265" s="312">
        <v>0</v>
      </c>
      <c r="K265" s="361">
        <f t="shared" si="9"/>
        <v>0</v>
      </c>
      <c r="L265" s="362"/>
      <c r="M265" s="363"/>
      <c r="N265" s="361">
        <f t="shared" si="10"/>
        <v>0</v>
      </c>
      <c r="O265" s="362"/>
      <c r="P265" s="363"/>
      <c r="Q265" s="361">
        <f t="shared" si="11"/>
        <v>0</v>
      </c>
      <c r="R265" s="362"/>
      <c r="S265" s="363"/>
      <c r="T265" s="14"/>
    </row>
    <row r="266" spans="2:20" hidden="1" outlineLevel="2">
      <c r="B266" s="2"/>
      <c r="C266" s="1">
        <v>251</v>
      </c>
      <c r="D266" s="225"/>
      <c r="E266" s="225"/>
      <c r="F266" s="225"/>
      <c r="G266" s="225"/>
      <c r="H266" s="311">
        <v>0</v>
      </c>
      <c r="I266" s="311">
        <v>0</v>
      </c>
      <c r="J266" s="312">
        <v>0</v>
      </c>
      <c r="K266" s="361">
        <f t="shared" si="9"/>
        <v>0</v>
      </c>
      <c r="L266" s="362"/>
      <c r="M266" s="363"/>
      <c r="N266" s="361">
        <f t="shared" si="10"/>
        <v>0</v>
      </c>
      <c r="O266" s="362"/>
      <c r="P266" s="363"/>
      <c r="Q266" s="361">
        <f t="shared" si="11"/>
        <v>0</v>
      </c>
      <c r="R266" s="362"/>
      <c r="S266" s="363"/>
      <c r="T266" s="14"/>
    </row>
    <row r="267" spans="2:20" hidden="1" outlineLevel="2">
      <c r="B267" s="2"/>
      <c r="C267" s="1">
        <v>252</v>
      </c>
      <c r="D267" s="225"/>
      <c r="E267" s="225"/>
      <c r="F267" s="225"/>
      <c r="G267" s="225"/>
      <c r="H267" s="311">
        <v>0</v>
      </c>
      <c r="I267" s="311">
        <v>0</v>
      </c>
      <c r="J267" s="312">
        <v>0</v>
      </c>
      <c r="K267" s="361">
        <f t="shared" si="9"/>
        <v>0</v>
      </c>
      <c r="L267" s="362"/>
      <c r="M267" s="363"/>
      <c r="N267" s="361">
        <f t="shared" si="10"/>
        <v>0</v>
      </c>
      <c r="O267" s="362"/>
      <c r="P267" s="363"/>
      <c r="Q267" s="361">
        <f t="shared" si="11"/>
        <v>0</v>
      </c>
      <c r="R267" s="362"/>
      <c r="S267" s="363"/>
      <c r="T267" s="14"/>
    </row>
    <row r="268" spans="2:20" hidden="1" outlineLevel="2">
      <c r="B268" s="2"/>
      <c r="C268" s="1">
        <v>253</v>
      </c>
      <c r="D268" s="225"/>
      <c r="E268" s="225"/>
      <c r="F268" s="225"/>
      <c r="G268" s="225"/>
      <c r="H268" s="311">
        <v>0</v>
      </c>
      <c r="I268" s="311">
        <v>0</v>
      </c>
      <c r="J268" s="312">
        <v>0</v>
      </c>
      <c r="K268" s="361">
        <f t="shared" si="9"/>
        <v>0</v>
      </c>
      <c r="L268" s="362"/>
      <c r="M268" s="363"/>
      <c r="N268" s="361">
        <f t="shared" si="10"/>
        <v>0</v>
      </c>
      <c r="O268" s="362"/>
      <c r="P268" s="363"/>
      <c r="Q268" s="361">
        <f t="shared" si="11"/>
        <v>0</v>
      </c>
      <c r="R268" s="362"/>
      <c r="S268" s="363"/>
      <c r="T268" s="14"/>
    </row>
    <row r="269" spans="2:20" hidden="1" outlineLevel="2">
      <c r="B269" s="2"/>
      <c r="C269" s="1">
        <v>254</v>
      </c>
      <c r="D269" s="225"/>
      <c r="E269" s="225"/>
      <c r="F269" s="225"/>
      <c r="G269" s="225"/>
      <c r="H269" s="311">
        <v>0</v>
      </c>
      <c r="I269" s="311">
        <v>0</v>
      </c>
      <c r="J269" s="312">
        <v>0</v>
      </c>
      <c r="K269" s="361">
        <f t="shared" si="9"/>
        <v>0</v>
      </c>
      <c r="L269" s="362"/>
      <c r="M269" s="363"/>
      <c r="N269" s="361">
        <f t="shared" si="10"/>
        <v>0</v>
      </c>
      <c r="O269" s="362"/>
      <c r="P269" s="363"/>
      <c r="Q269" s="361">
        <f t="shared" si="11"/>
        <v>0</v>
      </c>
      <c r="R269" s="362"/>
      <c r="S269" s="363"/>
      <c r="T269" s="14"/>
    </row>
    <row r="270" spans="2:20" hidden="1" outlineLevel="2">
      <c r="B270" s="2"/>
      <c r="C270" s="1">
        <v>255</v>
      </c>
      <c r="D270" s="225"/>
      <c r="E270" s="225"/>
      <c r="F270" s="225"/>
      <c r="G270" s="225"/>
      <c r="H270" s="311">
        <v>0</v>
      </c>
      <c r="I270" s="311">
        <v>0</v>
      </c>
      <c r="J270" s="312">
        <v>0</v>
      </c>
      <c r="K270" s="361">
        <f t="shared" si="9"/>
        <v>0</v>
      </c>
      <c r="L270" s="362"/>
      <c r="M270" s="363"/>
      <c r="N270" s="361">
        <f t="shared" si="10"/>
        <v>0</v>
      </c>
      <c r="O270" s="362"/>
      <c r="P270" s="363"/>
      <c r="Q270" s="361">
        <f t="shared" si="11"/>
        <v>0</v>
      </c>
      <c r="R270" s="362"/>
      <c r="S270" s="363"/>
      <c r="T270" s="14"/>
    </row>
    <row r="271" spans="2:20" hidden="1" outlineLevel="2">
      <c r="B271" s="2"/>
      <c r="C271" s="1">
        <v>256</v>
      </c>
      <c r="D271" s="225"/>
      <c r="E271" s="225"/>
      <c r="F271" s="225"/>
      <c r="G271" s="225"/>
      <c r="H271" s="311">
        <v>0</v>
      </c>
      <c r="I271" s="311">
        <v>0</v>
      </c>
      <c r="J271" s="312">
        <v>0</v>
      </c>
      <c r="K271" s="361">
        <f t="shared" si="9"/>
        <v>0</v>
      </c>
      <c r="L271" s="362"/>
      <c r="M271" s="363"/>
      <c r="N271" s="361">
        <f t="shared" si="10"/>
        <v>0</v>
      </c>
      <c r="O271" s="362"/>
      <c r="P271" s="363"/>
      <c r="Q271" s="361">
        <f t="shared" si="11"/>
        <v>0</v>
      </c>
      <c r="R271" s="362"/>
      <c r="S271" s="363"/>
      <c r="T271" s="14"/>
    </row>
    <row r="272" spans="2:20" hidden="1" outlineLevel="2">
      <c r="B272" s="2"/>
      <c r="C272" s="1">
        <v>257</v>
      </c>
      <c r="D272" s="225"/>
      <c r="E272" s="225"/>
      <c r="F272" s="225"/>
      <c r="G272" s="225"/>
      <c r="H272" s="311">
        <v>0</v>
      </c>
      <c r="I272" s="311">
        <v>0</v>
      </c>
      <c r="J272" s="312">
        <v>0</v>
      </c>
      <c r="K272" s="361">
        <f t="shared" ref="K272:K335" si="12">H272*J272</f>
        <v>0</v>
      </c>
      <c r="L272" s="362"/>
      <c r="M272" s="363"/>
      <c r="N272" s="361">
        <f t="shared" ref="N272:N335" si="13">I272*J272</f>
        <v>0</v>
      </c>
      <c r="O272" s="362"/>
      <c r="P272" s="363"/>
      <c r="Q272" s="361">
        <f t="shared" ref="Q272:Q335" si="14">J272*(H272+I272)</f>
        <v>0</v>
      </c>
      <c r="R272" s="362"/>
      <c r="S272" s="363"/>
      <c r="T272" s="14"/>
    </row>
    <row r="273" spans="2:20" hidden="1" outlineLevel="2">
      <c r="B273" s="2"/>
      <c r="C273" s="1">
        <v>258</v>
      </c>
      <c r="D273" s="225"/>
      <c r="E273" s="225"/>
      <c r="F273" s="225"/>
      <c r="G273" s="225"/>
      <c r="H273" s="311">
        <v>0</v>
      </c>
      <c r="I273" s="311">
        <v>0</v>
      </c>
      <c r="J273" s="312">
        <v>0</v>
      </c>
      <c r="K273" s="361">
        <f t="shared" si="12"/>
        <v>0</v>
      </c>
      <c r="L273" s="362"/>
      <c r="M273" s="363"/>
      <c r="N273" s="361">
        <f t="shared" si="13"/>
        <v>0</v>
      </c>
      <c r="O273" s="362"/>
      <c r="P273" s="363"/>
      <c r="Q273" s="361">
        <f t="shared" si="14"/>
        <v>0</v>
      </c>
      <c r="R273" s="362"/>
      <c r="S273" s="363"/>
      <c r="T273" s="14"/>
    </row>
    <row r="274" spans="2:20" hidden="1" outlineLevel="2">
      <c r="B274" s="2"/>
      <c r="C274" s="1">
        <v>259</v>
      </c>
      <c r="D274" s="225"/>
      <c r="E274" s="225"/>
      <c r="F274" s="225"/>
      <c r="G274" s="225"/>
      <c r="H274" s="311">
        <v>0</v>
      </c>
      <c r="I274" s="311">
        <v>0</v>
      </c>
      <c r="J274" s="312">
        <v>0</v>
      </c>
      <c r="K274" s="361">
        <f t="shared" si="12"/>
        <v>0</v>
      </c>
      <c r="L274" s="362"/>
      <c r="M274" s="363"/>
      <c r="N274" s="361">
        <f t="shared" si="13"/>
        <v>0</v>
      </c>
      <c r="O274" s="362"/>
      <c r="P274" s="363"/>
      <c r="Q274" s="361">
        <f t="shared" si="14"/>
        <v>0</v>
      </c>
      <c r="R274" s="362"/>
      <c r="S274" s="363"/>
      <c r="T274" s="14"/>
    </row>
    <row r="275" spans="2:20" hidden="1" outlineLevel="2">
      <c r="B275" s="2"/>
      <c r="C275" s="1">
        <v>260</v>
      </c>
      <c r="D275" s="225"/>
      <c r="E275" s="225"/>
      <c r="F275" s="225"/>
      <c r="G275" s="225"/>
      <c r="H275" s="311">
        <v>0</v>
      </c>
      <c r="I275" s="311">
        <v>0</v>
      </c>
      <c r="J275" s="312">
        <v>0</v>
      </c>
      <c r="K275" s="361">
        <f t="shared" si="12"/>
        <v>0</v>
      </c>
      <c r="L275" s="362"/>
      <c r="M275" s="363"/>
      <c r="N275" s="361">
        <f t="shared" si="13"/>
        <v>0</v>
      </c>
      <c r="O275" s="362"/>
      <c r="P275" s="363"/>
      <c r="Q275" s="361">
        <f t="shared" si="14"/>
        <v>0</v>
      </c>
      <c r="R275" s="362"/>
      <c r="S275" s="363"/>
      <c r="T275" s="14"/>
    </row>
    <row r="276" spans="2:20" hidden="1" outlineLevel="2">
      <c r="B276" s="2"/>
      <c r="C276" s="1">
        <v>261</v>
      </c>
      <c r="D276" s="225"/>
      <c r="E276" s="225"/>
      <c r="F276" s="225"/>
      <c r="G276" s="225"/>
      <c r="H276" s="311">
        <v>0</v>
      </c>
      <c r="I276" s="311">
        <v>0</v>
      </c>
      <c r="J276" s="312">
        <v>0</v>
      </c>
      <c r="K276" s="361">
        <f t="shared" si="12"/>
        <v>0</v>
      </c>
      <c r="L276" s="362"/>
      <c r="M276" s="363"/>
      <c r="N276" s="361">
        <f t="shared" si="13"/>
        <v>0</v>
      </c>
      <c r="O276" s="362"/>
      <c r="P276" s="363"/>
      <c r="Q276" s="361">
        <f t="shared" si="14"/>
        <v>0</v>
      </c>
      <c r="R276" s="362"/>
      <c r="S276" s="363"/>
      <c r="T276" s="14"/>
    </row>
    <row r="277" spans="2:20" hidden="1" outlineLevel="2">
      <c r="B277" s="2"/>
      <c r="C277" s="1">
        <v>262</v>
      </c>
      <c r="D277" s="225"/>
      <c r="E277" s="225"/>
      <c r="F277" s="225"/>
      <c r="G277" s="225"/>
      <c r="H277" s="311">
        <v>0</v>
      </c>
      <c r="I277" s="311">
        <v>0</v>
      </c>
      <c r="J277" s="312">
        <v>0</v>
      </c>
      <c r="K277" s="361">
        <f t="shared" si="12"/>
        <v>0</v>
      </c>
      <c r="L277" s="362"/>
      <c r="M277" s="363"/>
      <c r="N277" s="361">
        <f t="shared" si="13"/>
        <v>0</v>
      </c>
      <c r="O277" s="362"/>
      <c r="P277" s="363"/>
      <c r="Q277" s="361">
        <f t="shared" si="14"/>
        <v>0</v>
      </c>
      <c r="R277" s="362"/>
      <c r="S277" s="363"/>
      <c r="T277" s="14"/>
    </row>
    <row r="278" spans="2:20" hidden="1" outlineLevel="2">
      <c r="B278" s="2"/>
      <c r="C278" s="1">
        <v>263</v>
      </c>
      <c r="D278" s="225"/>
      <c r="E278" s="225"/>
      <c r="F278" s="225"/>
      <c r="G278" s="225"/>
      <c r="H278" s="311">
        <v>0</v>
      </c>
      <c r="I278" s="311">
        <v>0</v>
      </c>
      <c r="J278" s="312">
        <v>0</v>
      </c>
      <c r="K278" s="361">
        <f t="shared" si="12"/>
        <v>0</v>
      </c>
      <c r="L278" s="362"/>
      <c r="M278" s="363"/>
      <c r="N278" s="361">
        <f t="shared" si="13"/>
        <v>0</v>
      </c>
      <c r="O278" s="362"/>
      <c r="P278" s="363"/>
      <c r="Q278" s="361">
        <f t="shared" si="14"/>
        <v>0</v>
      </c>
      <c r="R278" s="362"/>
      <c r="S278" s="363"/>
      <c r="T278" s="14"/>
    </row>
    <row r="279" spans="2:20" hidden="1" outlineLevel="2">
      <c r="B279" s="2"/>
      <c r="C279" s="1">
        <v>264</v>
      </c>
      <c r="D279" s="225"/>
      <c r="E279" s="225"/>
      <c r="F279" s="225"/>
      <c r="G279" s="225"/>
      <c r="H279" s="311">
        <v>0</v>
      </c>
      <c r="I279" s="311">
        <v>0</v>
      </c>
      <c r="J279" s="312">
        <v>0</v>
      </c>
      <c r="K279" s="361">
        <f t="shared" si="12"/>
        <v>0</v>
      </c>
      <c r="L279" s="362"/>
      <c r="M279" s="363"/>
      <c r="N279" s="361">
        <f t="shared" si="13"/>
        <v>0</v>
      </c>
      <c r="O279" s="362"/>
      <c r="P279" s="363"/>
      <c r="Q279" s="361">
        <f t="shared" si="14"/>
        <v>0</v>
      </c>
      <c r="R279" s="362"/>
      <c r="S279" s="363"/>
      <c r="T279" s="14"/>
    </row>
    <row r="280" spans="2:20" hidden="1" outlineLevel="2">
      <c r="B280" s="2"/>
      <c r="C280" s="1">
        <v>265</v>
      </c>
      <c r="D280" s="225"/>
      <c r="E280" s="225"/>
      <c r="F280" s="225"/>
      <c r="G280" s="225"/>
      <c r="H280" s="311">
        <v>0</v>
      </c>
      <c r="I280" s="311">
        <v>0</v>
      </c>
      <c r="J280" s="312">
        <v>0</v>
      </c>
      <c r="K280" s="361">
        <f t="shared" si="12"/>
        <v>0</v>
      </c>
      <c r="L280" s="362"/>
      <c r="M280" s="363"/>
      <c r="N280" s="361">
        <f t="shared" si="13"/>
        <v>0</v>
      </c>
      <c r="O280" s="362"/>
      <c r="P280" s="363"/>
      <c r="Q280" s="361">
        <f t="shared" si="14"/>
        <v>0</v>
      </c>
      <c r="R280" s="362"/>
      <c r="S280" s="363"/>
      <c r="T280" s="14"/>
    </row>
    <row r="281" spans="2:20" hidden="1" outlineLevel="2">
      <c r="B281" s="2"/>
      <c r="C281" s="1">
        <v>266</v>
      </c>
      <c r="D281" s="225"/>
      <c r="E281" s="225"/>
      <c r="F281" s="225"/>
      <c r="G281" s="225"/>
      <c r="H281" s="311">
        <v>0</v>
      </c>
      <c r="I281" s="311">
        <v>0</v>
      </c>
      <c r="J281" s="312">
        <v>0</v>
      </c>
      <c r="K281" s="361">
        <f t="shared" si="12"/>
        <v>0</v>
      </c>
      <c r="L281" s="362"/>
      <c r="M281" s="363"/>
      <c r="N281" s="361">
        <f t="shared" si="13"/>
        <v>0</v>
      </c>
      <c r="O281" s="362"/>
      <c r="P281" s="363"/>
      <c r="Q281" s="361">
        <f t="shared" si="14"/>
        <v>0</v>
      </c>
      <c r="R281" s="362"/>
      <c r="S281" s="363"/>
      <c r="T281" s="14"/>
    </row>
    <row r="282" spans="2:20" hidden="1" outlineLevel="2">
      <c r="B282" s="2"/>
      <c r="C282" s="1">
        <v>267</v>
      </c>
      <c r="D282" s="225"/>
      <c r="E282" s="225"/>
      <c r="F282" s="225"/>
      <c r="G282" s="225"/>
      <c r="H282" s="311">
        <v>0</v>
      </c>
      <c r="I282" s="311">
        <v>0</v>
      </c>
      <c r="J282" s="312">
        <v>0</v>
      </c>
      <c r="K282" s="361">
        <f t="shared" si="12"/>
        <v>0</v>
      </c>
      <c r="L282" s="362"/>
      <c r="M282" s="363"/>
      <c r="N282" s="361">
        <f t="shared" si="13"/>
        <v>0</v>
      </c>
      <c r="O282" s="362"/>
      <c r="P282" s="363"/>
      <c r="Q282" s="361">
        <f t="shared" si="14"/>
        <v>0</v>
      </c>
      <c r="R282" s="362"/>
      <c r="S282" s="363"/>
      <c r="T282" s="14"/>
    </row>
    <row r="283" spans="2:20" hidden="1" outlineLevel="2">
      <c r="B283" s="2"/>
      <c r="C283" s="1">
        <v>268</v>
      </c>
      <c r="D283" s="225"/>
      <c r="E283" s="225"/>
      <c r="F283" s="225"/>
      <c r="G283" s="225"/>
      <c r="H283" s="311">
        <v>0</v>
      </c>
      <c r="I283" s="311">
        <v>0</v>
      </c>
      <c r="J283" s="312">
        <v>0</v>
      </c>
      <c r="K283" s="361">
        <f t="shared" si="12"/>
        <v>0</v>
      </c>
      <c r="L283" s="362"/>
      <c r="M283" s="363"/>
      <c r="N283" s="361">
        <f t="shared" si="13"/>
        <v>0</v>
      </c>
      <c r="O283" s="362"/>
      <c r="P283" s="363"/>
      <c r="Q283" s="361">
        <f t="shared" si="14"/>
        <v>0</v>
      </c>
      <c r="R283" s="362"/>
      <c r="S283" s="363"/>
      <c r="T283" s="14"/>
    </row>
    <row r="284" spans="2:20" hidden="1" outlineLevel="2">
      <c r="B284" s="2"/>
      <c r="C284" s="1">
        <v>269</v>
      </c>
      <c r="D284" s="225"/>
      <c r="E284" s="225"/>
      <c r="F284" s="225"/>
      <c r="G284" s="225"/>
      <c r="H284" s="311">
        <v>0</v>
      </c>
      <c r="I284" s="311">
        <v>0</v>
      </c>
      <c r="J284" s="312">
        <v>0</v>
      </c>
      <c r="K284" s="361">
        <f t="shared" si="12"/>
        <v>0</v>
      </c>
      <c r="L284" s="362"/>
      <c r="M284" s="363"/>
      <c r="N284" s="361">
        <f t="shared" si="13"/>
        <v>0</v>
      </c>
      <c r="O284" s="362"/>
      <c r="P284" s="363"/>
      <c r="Q284" s="361">
        <f t="shared" si="14"/>
        <v>0</v>
      </c>
      <c r="R284" s="362"/>
      <c r="S284" s="363"/>
      <c r="T284" s="14"/>
    </row>
    <row r="285" spans="2:20" outlineLevel="1" collapsed="1">
      <c r="B285" s="2"/>
      <c r="C285" s="1">
        <v>270</v>
      </c>
      <c r="D285" s="225"/>
      <c r="E285" s="225"/>
      <c r="F285" s="225"/>
      <c r="G285" s="225"/>
      <c r="H285" s="311">
        <v>0</v>
      </c>
      <c r="I285" s="311">
        <v>0</v>
      </c>
      <c r="J285" s="312">
        <v>0</v>
      </c>
      <c r="K285" s="361">
        <f t="shared" si="12"/>
        <v>0</v>
      </c>
      <c r="L285" s="362"/>
      <c r="M285" s="363"/>
      <c r="N285" s="361">
        <f t="shared" si="13"/>
        <v>0</v>
      </c>
      <c r="O285" s="362"/>
      <c r="P285" s="363"/>
      <c r="Q285" s="361">
        <f t="shared" si="14"/>
        <v>0</v>
      </c>
      <c r="R285" s="362"/>
      <c r="S285" s="363"/>
      <c r="T285" s="14"/>
    </row>
    <row r="286" spans="2:20" hidden="1" outlineLevel="2">
      <c r="B286" s="2"/>
      <c r="C286" s="1">
        <v>271</v>
      </c>
      <c r="D286" s="225"/>
      <c r="E286" s="225"/>
      <c r="F286" s="225"/>
      <c r="G286" s="225"/>
      <c r="H286" s="311">
        <v>0</v>
      </c>
      <c r="I286" s="311">
        <v>0</v>
      </c>
      <c r="J286" s="312">
        <v>0</v>
      </c>
      <c r="K286" s="361">
        <f t="shared" si="12"/>
        <v>0</v>
      </c>
      <c r="L286" s="362"/>
      <c r="M286" s="363"/>
      <c r="N286" s="361">
        <f t="shared" si="13"/>
        <v>0</v>
      </c>
      <c r="O286" s="362"/>
      <c r="P286" s="363"/>
      <c r="Q286" s="361">
        <f t="shared" si="14"/>
        <v>0</v>
      </c>
      <c r="R286" s="362"/>
      <c r="S286" s="363"/>
      <c r="T286" s="14"/>
    </row>
    <row r="287" spans="2:20" hidden="1" outlineLevel="2">
      <c r="B287" s="2"/>
      <c r="C287" s="1">
        <v>272</v>
      </c>
      <c r="D287" s="225"/>
      <c r="E287" s="225"/>
      <c r="F287" s="225"/>
      <c r="G287" s="225"/>
      <c r="H287" s="311">
        <v>0</v>
      </c>
      <c r="I287" s="311">
        <v>0</v>
      </c>
      <c r="J287" s="312">
        <v>0</v>
      </c>
      <c r="K287" s="361">
        <f t="shared" si="12"/>
        <v>0</v>
      </c>
      <c r="L287" s="362"/>
      <c r="M287" s="363"/>
      <c r="N287" s="361">
        <f t="shared" si="13"/>
        <v>0</v>
      </c>
      <c r="O287" s="362"/>
      <c r="P287" s="363"/>
      <c r="Q287" s="361">
        <f t="shared" si="14"/>
        <v>0</v>
      </c>
      <c r="R287" s="362"/>
      <c r="S287" s="363"/>
      <c r="T287" s="14"/>
    </row>
    <row r="288" spans="2:20" hidden="1" outlineLevel="2">
      <c r="B288" s="2"/>
      <c r="C288" s="1">
        <v>273</v>
      </c>
      <c r="D288" s="225"/>
      <c r="E288" s="225"/>
      <c r="F288" s="225"/>
      <c r="G288" s="225"/>
      <c r="H288" s="311">
        <v>0</v>
      </c>
      <c r="I288" s="311">
        <v>0</v>
      </c>
      <c r="J288" s="312">
        <v>0</v>
      </c>
      <c r="K288" s="361">
        <f t="shared" si="12"/>
        <v>0</v>
      </c>
      <c r="L288" s="362"/>
      <c r="M288" s="363"/>
      <c r="N288" s="361">
        <f t="shared" si="13"/>
        <v>0</v>
      </c>
      <c r="O288" s="362"/>
      <c r="P288" s="363"/>
      <c r="Q288" s="361">
        <f t="shared" si="14"/>
        <v>0</v>
      </c>
      <c r="R288" s="362"/>
      <c r="S288" s="363"/>
      <c r="T288" s="14"/>
    </row>
    <row r="289" spans="2:20" hidden="1" outlineLevel="2">
      <c r="B289" s="2"/>
      <c r="C289" s="1">
        <v>274</v>
      </c>
      <c r="D289" s="225"/>
      <c r="E289" s="225"/>
      <c r="F289" s="225"/>
      <c r="G289" s="225"/>
      <c r="H289" s="311">
        <v>0</v>
      </c>
      <c r="I289" s="311">
        <v>0</v>
      </c>
      <c r="J289" s="312">
        <v>0</v>
      </c>
      <c r="K289" s="361">
        <f t="shared" si="12"/>
        <v>0</v>
      </c>
      <c r="L289" s="362"/>
      <c r="M289" s="363"/>
      <c r="N289" s="361">
        <f t="shared" si="13"/>
        <v>0</v>
      </c>
      <c r="O289" s="362"/>
      <c r="P289" s="363"/>
      <c r="Q289" s="361">
        <f t="shared" si="14"/>
        <v>0</v>
      </c>
      <c r="R289" s="362"/>
      <c r="S289" s="363"/>
      <c r="T289" s="14"/>
    </row>
    <row r="290" spans="2:20" hidden="1" outlineLevel="2">
      <c r="B290" s="2"/>
      <c r="C290" s="1">
        <v>275</v>
      </c>
      <c r="D290" s="225"/>
      <c r="E290" s="225"/>
      <c r="F290" s="225"/>
      <c r="G290" s="225"/>
      <c r="H290" s="311">
        <v>0</v>
      </c>
      <c r="I290" s="311">
        <v>0</v>
      </c>
      <c r="J290" s="312">
        <v>0</v>
      </c>
      <c r="K290" s="361">
        <f t="shared" si="12"/>
        <v>0</v>
      </c>
      <c r="L290" s="362"/>
      <c r="M290" s="363"/>
      <c r="N290" s="361">
        <f t="shared" si="13"/>
        <v>0</v>
      </c>
      <c r="O290" s="362"/>
      <c r="P290" s="363"/>
      <c r="Q290" s="361">
        <f t="shared" si="14"/>
        <v>0</v>
      </c>
      <c r="R290" s="362"/>
      <c r="S290" s="363"/>
      <c r="T290" s="14"/>
    </row>
    <row r="291" spans="2:20" hidden="1" outlineLevel="2">
      <c r="B291" s="2"/>
      <c r="C291" s="1">
        <v>276</v>
      </c>
      <c r="D291" s="225"/>
      <c r="E291" s="225"/>
      <c r="F291" s="225"/>
      <c r="G291" s="225"/>
      <c r="H291" s="311">
        <v>0</v>
      </c>
      <c r="I291" s="311">
        <v>0</v>
      </c>
      <c r="J291" s="312">
        <v>0</v>
      </c>
      <c r="K291" s="361">
        <f t="shared" si="12"/>
        <v>0</v>
      </c>
      <c r="L291" s="362"/>
      <c r="M291" s="363"/>
      <c r="N291" s="361">
        <f t="shared" si="13"/>
        <v>0</v>
      </c>
      <c r="O291" s="362"/>
      <c r="P291" s="363"/>
      <c r="Q291" s="361">
        <f t="shared" si="14"/>
        <v>0</v>
      </c>
      <c r="R291" s="362"/>
      <c r="S291" s="363"/>
      <c r="T291" s="14"/>
    </row>
    <row r="292" spans="2:20" hidden="1" outlineLevel="2">
      <c r="B292" s="2"/>
      <c r="C292" s="1">
        <v>277</v>
      </c>
      <c r="D292" s="225"/>
      <c r="E292" s="225"/>
      <c r="F292" s="225"/>
      <c r="G292" s="225"/>
      <c r="H292" s="311">
        <v>0</v>
      </c>
      <c r="I292" s="311">
        <v>0</v>
      </c>
      <c r="J292" s="312">
        <v>0</v>
      </c>
      <c r="K292" s="361">
        <f t="shared" si="12"/>
        <v>0</v>
      </c>
      <c r="L292" s="362"/>
      <c r="M292" s="363"/>
      <c r="N292" s="361">
        <f t="shared" si="13"/>
        <v>0</v>
      </c>
      <c r="O292" s="362"/>
      <c r="P292" s="363"/>
      <c r="Q292" s="361">
        <f t="shared" si="14"/>
        <v>0</v>
      </c>
      <c r="R292" s="362"/>
      <c r="S292" s="363"/>
      <c r="T292" s="14"/>
    </row>
    <row r="293" spans="2:20" hidden="1" outlineLevel="2">
      <c r="B293" s="2"/>
      <c r="C293" s="1">
        <v>278</v>
      </c>
      <c r="D293" s="225"/>
      <c r="E293" s="225"/>
      <c r="F293" s="225"/>
      <c r="G293" s="225"/>
      <c r="H293" s="311">
        <v>0</v>
      </c>
      <c r="I293" s="311">
        <v>0</v>
      </c>
      <c r="J293" s="312">
        <v>0</v>
      </c>
      <c r="K293" s="361">
        <f t="shared" si="12"/>
        <v>0</v>
      </c>
      <c r="L293" s="362"/>
      <c r="M293" s="363"/>
      <c r="N293" s="361">
        <f t="shared" si="13"/>
        <v>0</v>
      </c>
      <c r="O293" s="362"/>
      <c r="P293" s="363"/>
      <c r="Q293" s="361">
        <f t="shared" si="14"/>
        <v>0</v>
      </c>
      <c r="R293" s="362"/>
      <c r="S293" s="363"/>
      <c r="T293" s="14"/>
    </row>
    <row r="294" spans="2:20" hidden="1" outlineLevel="2">
      <c r="B294" s="2"/>
      <c r="C294" s="1">
        <v>279</v>
      </c>
      <c r="D294" s="225"/>
      <c r="E294" s="225"/>
      <c r="F294" s="225"/>
      <c r="G294" s="225"/>
      <c r="H294" s="311">
        <v>0</v>
      </c>
      <c r="I294" s="311">
        <v>0</v>
      </c>
      <c r="J294" s="312">
        <v>0</v>
      </c>
      <c r="K294" s="361">
        <f t="shared" si="12"/>
        <v>0</v>
      </c>
      <c r="L294" s="362"/>
      <c r="M294" s="363"/>
      <c r="N294" s="361">
        <f t="shared" si="13"/>
        <v>0</v>
      </c>
      <c r="O294" s="362"/>
      <c r="P294" s="363"/>
      <c r="Q294" s="361">
        <f t="shared" si="14"/>
        <v>0</v>
      </c>
      <c r="R294" s="362"/>
      <c r="S294" s="363"/>
      <c r="T294" s="14"/>
    </row>
    <row r="295" spans="2:20" hidden="1" outlineLevel="2">
      <c r="B295" s="2"/>
      <c r="C295" s="1">
        <v>280</v>
      </c>
      <c r="D295" s="225"/>
      <c r="E295" s="225"/>
      <c r="F295" s="225"/>
      <c r="G295" s="225"/>
      <c r="H295" s="311">
        <v>0</v>
      </c>
      <c r="I295" s="311">
        <v>0</v>
      </c>
      <c r="J295" s="312">
        <v>0</v>
      </c>
      <c r="K295" s="361">
        <f t="shared" si="12"/>
        <v>0</v>
      </c>
      <c r="L295" s="362"/>
      <c r="M295" s="363"/>
      <c r="N295" s="361">
        <f t="shared" si="13"/>
        <v>0</v>
      </c>
      <c r="O295" s="362"/>
      <c r="P295" s="363"/>
      <c r="Q295" s="361">
        <f t="shared" si="14"/>
        <v>0</v>
      </c>
      <c r="R295" s="362"/>
      <c r="S295" s="363"/>
      <c r="T295" s="14"/>
    </row>
    <row r="296" spans="2:20" hidden="1" outlineLevel="2">
      <c r="B296" s="2"/>
      <c r="C296" s="1">
        <v>281</v>
      </c>
      <c r="D296" s="225"/>
      <c r="E296" s="225"/>
      <c r="F296" s="225"/>
      <c r="G296" s="225"/>
      <c r="H296" s="311">
        <v>0</v>
      </c>
      <c r="I296" s="311">
        <v>0</v>
      </c>
      <c r="J296" s="312">
        <v>0</v>
      </c>
      <c r="K296" s="361">
        <f t="shared" si="12"/>
        <v>0</v>
      </c>
      <c r="L296" s="362"/>
      <c r="M296" s="363"/>
      <c r="N296" s="361">
        <f t="shared" si="13"/>
        <v>0</v>
      </c>
      <c r="O296" s="362"/>
      <c r="P296" s="363"/>
      <c r="Q296" s="361">
        <f t="shared" si="14"/>
        <v>0</v>
      </c>
      <c r="R296" s="362"/>
      <c r="S296" s="363"/>
      <c r="T296" s="14"/>
    </row>
    <row r="297" spans="2:20" hidden="1" outlineLevel="2">
      <c r="B297" s="2"/>
      <c r="C297" s="1">
        <v>282</v>
      </c>
      <c r="D297" s="225"/>
      <c r="E297" s="225"/>
      <c r="F297" s="225"/>
      <c r="G297" s="225"/>
      <c r="H297" s="311">
        <v>0</v>
      </c>
      <c r="I297" s="311">
        <v>0</v>
      </c>
      <c r="J297" s="312">
        <v>0</v>
      </c>
      <c r="K297" s="361">
        <f t="shared" si="12"/>
        <v>0</v>
      </c>
      <c r="L297" s="362"/>
      <c r="M297" s="363"/>
      <c r="N297" s="361">
        <f t="shared" si="13"/>
        <v>0</v>
      </c>
      <c r="O297" s="362"/>
      <c r="P297" s="363"/>
      <c r="Q297" s="361">
        <f t="shared" si="14"/>
        <v>0</v>
      </c>
      <c r="R297" s="362"/>
      <c r="S297" s="363"/>
      <c r="T297" s="14"/>
    </row>
    <row r="298" spans="2:20" hidden="1" outlineLevel="2">
      <c r="B298" s="2"/>
      <c r="C298" s="1">
        <v>283</v>
      </c>
      <c r="D298" s="225"/>
      <c r="E298" s="225"/>
      <c r="F298" s="225"/>
      <c r="G298" s="225"/>
      <c r="H298" s="311">
        <v>0</v>
      </c>
      <c r="I298" s="311">
        <v>0</v>
      </c>
      <c r="J298" s="312">
        <v>0</v>
      </c>
      <c r="K298" s="361">
        <f t="shared" si="12"/>
        <v>0</v>
      </c>
      <c r="L298" s="362"/>
      <c r="M298" s="363"/>
      <c r="N298" s="361">
        <f t="shared" si="13"/>
        <v>0</v>
      </c>
      <c r="O298" s="362"/>
      <c r="P298" s="363"/>
      <c r="Q298" s="361">
        <f t="shared" si="14"/>
        <v>0</v>
      </c>
      <c r="R298" s="362"/>
      <c r="S298" s="363"/>
      <c r="T298" s="14"/>
    </row>
    <row r="299" spans="2:20" hidden="1" outlineLevel="2">
      <c r="B299" s="2"/>
      <c r="C299" s="1">
        <v>284</v>
      </c>
      <c r="D299" s="225"/>
      <c r="E299" s="225"/>
      <c r="F299" s="225"/>
      <c r="G299" s="225"/>
      <c r="H299" s="311">
        <v>0</v>
      </c>
      <c r="I299" s="311">
        <v>0</v>
      </c>
      <c r="J299" s="312">
        <v>0</v>
      </c>
      <c r="K299" s="361">
        <f t="shared" si="12"/>
        <v>0</v>
      </c>
      <c r="L299" s="362"/>
      <c r="M299" s="363"/>
      <c r="N299" s="361">
        <f t="shared" si="13"/>
        <v>0</v>
      </c>
      <c r="O299" s="362"/>
      <c r="P299" s="363"/>
      <c r="Q299" s="361">
        <f t="shared" si="14"/>
        <v>0</v>
      </c>
      <c r="R299" s="362"/>
      <c r="S299" s="363"/>
      <c r="T299" s="14"/>
    </row>
    <row r="300" spans="2:20" hidden="1" outlineLevel="2">
      <c r="B300" s="2"/>
      <c r="C300" s="1">
        <v>285</v>
      </c>
      <c r="D300" s="225"/>
      <c r="E300" s="225"/>
      <c r="F300" s="225"/>
      <c r="G300" s="225"/>
      <c r="H300" s="311">
        <v>0</v>
      </c>
      <c r="I300" s="311">
        <v>0</v>
      </c>
      <c r="J300" s="312">
        <v>0</v>
      </c>
      <c r="K300" s="361">
        <f t="shared" si="12"/>
        <v>0</v>
      </c>
      <c r="L300" s="362"/>
      <c r="M300" s="363"/>
      <c r="N300" s="361">
        <f t="shared" si="13"/>
        <v>0</v>
      </c>
      <c r="O300" s="362"/>
      <c r="P300" s="363"/>
      <c r="Q300" s="361">
        <f t="shared" si="14"/>
        <v>0</v>
      </c>
      <c r="R300" s="362"/>
      <c r="S300" s="363"/>
      <c r="T300" s="14"/>
    </row>
    <row r="301" spans="2:20" hidden="1" outlineLevel="2">
      <c r="B301" s="2"/>
      <c r="C301" s="1">
        <v>286</v>
      </c>
      <c r="D301" s="225"/>
      <c r="E301" s="225"/>
      <c r="F301" s="225"/>
      <c r="G301" s="225"/>
      <c r="H301" s="311">
        <v>0</v>
      </c>
      <c r="I301" s="311">
        <v>0</v>
      </c>
      <c r="J301" s="312">
        <v>0</v>
      </c>
      <c r="K301" s="361">
        <f t="shared" si="12"/>
        <v>0</v>
      </c>
      <c r="L301" s="362"/>
      <c r="M301" s="363"/>
      <c r="N301" s="361">
        <f t="shared" si="13"/>
        <v>0</v>
      </c>
      <c r="O301" s="362"/>
      <c r="P301" s="363"/>
      <c r="Q301" s="361">
        <f t="shared" si="14"/>
        <v>0</v>
      </c>
      <c r="R301" s="362"/>
      <c r="S301" s="363"/>
      <c r="T301" s="14"/>
    </row>
    <row r="302" spans="2:20" hidden="1" outlineLevel="2">
      <c r="B302" s="2"/>
      <c r="C302" s="1">
        <v>287</v>
      </c>
      <c r="D302" s="225"/>
      <c r="E302" s="225"/>
      <c r="F302" s="225"/>
      <c r="G302" s="225"/>
      <c r="H302" s="311">
        <v>0</v>
      </c>
      <c r="I302" s="311">
        <v>0</v>
      </c>
      <c r="J302" s="312">
        <v>0</v>
      </c>
      <c r="K302" s="361">
        <f t="shared" si="12"/>
        <v>0</v>
      </c>
      <c r="L302" s="362"/>
      <c r="M302" s="363"/>
      <c r="N302" s="361">
        <f t="shared" si="13"/>
        <v>0</v>
      </c>
      <c r="O302" s="362"/>
      <c r="P302" s="363"/>
      <c r="Q302" s="361">
        <f t="shared" si="14"/>
        <v>0</v>
      </c>
      <c r="R302" s="362"/>
      <c r="S302" s="363"/>
      <c r="T302" s="14"/>
    </row>
    <row r="303" spans="2:20" hidden="1" outlineLevel="2">
      <c r="B303" s="2"/>
      <c r="C303" s="1">
        <v>288</v>
      </c>
      <c r="D303" s="225"/>
      <c r="E303" s="225"/>
      <c r="F303" s="225"/>
      <c r="G303" s="225"/>
      <c r="H303" s="311">
        <v>0</v>
      </c>
      <c r="I303" s="311">
        <v>0</v>
      </c>
      <c r="J303" s="312">
        <v>0</v>
      </c>
      <c r="K303" s="361">
        <f t="shared" si="12"/>
        <v>0</v>
      </c>
      <c r="L303" s="362"/>
      <c r="M303" s="363"/>
      <c r="N303" s="361">
        <f t="shared" si="13"/>
        <v>0</v>
      </c>
      <c r="O303" s="362"/>
      <c r="P303" s="363"/>
      <c r="Q303" s="361">
        <f t="shared" si="14"/>
        <v>0</v>
      </c>
      <c r="R303" s="362"/>
      <c r="S303" s="363"/>
      <c r="T303" s="14"/>
    </row>
    <row r="304" spans="2:20" hidden="1" outlineLevel="2">
      <c r="B304" s="2"/>
      <c r="C304" s="1">
        <v>289</v>
      </c>
      <c r="D304" s="225"/>
      <c r="E304" s="225"/>
      <c r="F304" s="225"/>
      <c r="G304" s="225"/>
      <c r="H304" s="311">
        <v>0</v>
      </c>
      <c r="I304" s="311">
        <v>0</v>
      </c>
      <c r="J304" s="312">
        <v>0</v>
      </c>
      <c r="K304" s="361">
        <f t="shared" si="12"/>
        <v>0</v>
      </c>
      <c r="L304" s="362"/>
      <c r="M304" s="363"/>
      <c r="N304" s="361">
        <f t="shared" si="13"/>
        <v>0</v>
      </c>
      <c r="O304" s="362"/>
      <c r="P304" s="363"/>
      <c r="Q304" s="361">
        <f t="shared" si="14"/>
        <v>0</v>
      </c>
      <c r="R304" s="362"/>
      <c r="S304" s="363"/>
      <c r="T304" s="14"/>
    </row>
    <row r="305" spans="2:20" hidden="1" outlineLevel="2">
      <c r="B305" s="2"/>
      <c r="C305" s="1">
        <v>290</v>
      </c>
      <c r="D305" s="225"/>
      <c r="E305" s="225"/>
      <c r="F305" s="225"/>
      <c r="G305" s="225"/>
      <c r="H305" s="311">
        <v>0</v>
      </c>
      <c r="I305" s="311">
        <v>0</v>
      </c>
      <c r="J305" s="312">
        <v>0</v>
      </c>
      <c r="K305" s="361">
        <f t="shared" si="12"/>
        <v>0</v>
      </c>
      <c r="L305" s="362"/>
      <c r="M305" s="363"/>
      <c r="N305" s="361">
        <f t="shared" si="13"/>
        <v>0</v>
      </c>
      <c r="O305" s="362"/>
      <c r="P305" s="363"/>
      <c r="Q305" s="361">
        <f t="shared" si="14"/>
        <v>0</v>
      </c>
      <c r="R305" s="362"/>
      <c r="S305" s="363"/>
      <c r="T305" s="14"/>
    </row>
    <row r="306" spans="2:20" hidden="1" outlineLevel="2">
      <c r="B306" s="2"/>
      <c r="C306" s="1">
        <v>291</v>
      </c>
      <c r="D306" s="225"/>
      <c r="E306" s="225"/>
      <c r="F306" s="225"/>
      <c r="G306" s="225"/>
      <c r="H306" s="311">
        <v>0</v>
      </c>
      <c r="I306" s="311">
        <v>0</v>
      </c>
      <c r="J306" s="312">
        <v>0</v>
      </c>
      <c r="K306" s="361">
        <f t="shared" si="12"/>
        <v>0</v>
      </c>
      <c r="L306" s="362"/>
      <c r="M306" s="363"/>
      <c r="N306" s="361">
        <f t="shared" si="13"/>
        <v>0</v>
      </c>
      <c r="O306" s="362"/>
      <c r="P306" s="363"/>
      <c r="Q306" s="361">
        <f t="shared" si="14"/>
        <v>0</v>
      </c>
      <c r="R306" s="362"/>
      <c r="S306" s="363"/>
      <c r="T306" s="14"/>
    </row>
    <row r="307" spans="2:20" hidden="1" outlineLevel="2">
      <c r="B307" s="2"/>
      <c r="C307" s="1">
        <v>292</v>
      </c>
      <c r="D307" s="225"/>
      <c r="E307" s="225"/>
      <c r="F307" s="225"/>
      <c r="G307" s="225"/>
      <c r="H307" s="311">
        <v>0</v>
      </c>
      <c r="I307" s="311">
        <v>0</v>
      </c>
      <c r="J307" s="312">
        <v>0</v>
      </c>
      <c r="K307" s="361">
        <f t="shared" si="12"/>
        <v>0</v>
      </c>
      <c r="L307" s="362"/>
      <c r="M307" s="363"/>
      <c r="N307" s="361">
        <f t="shared" si="13"/>
        <v>0</v>
      </c>
      <c r="O307" s="362"/>
      <c r="P307" s="363"/>
      <c r="Q307" s="361">
        <f t="shared" si="14"/>
        <v>0</v>
      </c>
      <c r="R307" s="362"/>
      <c r="S307" s="363"/>
      <c r="T307" s="14"/>
    </row>
    <row r="308" spans="2:20" hidden="1" outlineLevel="2">
      <c r="B308" s="2"/>
      <c r="C308" s="1">
        <v>293</v>
      </c>
      <c r="D308" s="225"/>
      <c r="E308" s="225"/>
      <c r="F308" s="225"/>
      <c r="G308" s="225"/>
      <c r="H308" s="311">
        <v>0</v>
      </c>
      <c r="I308" s="311">
        <v>0</v>
      </c>
      <c r="J308" s="312">
        <v>0</v>
      </c>
      <c r="K308" s="361">
        <f t="shared" si="12"/>
        <v>0</v>
      </c>
      <c r="L308" s="362"/>
      <c r="M308" s="363"/>
      <c r="N308" s="361">
        <f t="shared" si="13"/>
        <v>0</v>
      </c>
      <c r="O308" s="362"/>
      <c r="P308" s="363"/>
      <c r="Q308" s="361">
        <f t="shared" si="14"/>
        <v>0</v>
      </c>
      <c r="R308" s="362"/>
      <c r="S308" s="363"/>
      <c r="T308" s="14"/>
    </row>
    <row r="309" spans="2:20" hidden="1" outlineLevel="2">
      <c r="B309" s="2"/>
      <c r="C309" s="1">
        <v>294</v>
      </c>
      <c r="D309" s="225"/>
      <c r="E309" s="225"/>
      <c r="F309" s="225"/>
      <c r="G309" s="225"/>
      <c r="H309" s="311">
        <v>0</v>
      </c>
      <c r="I309" s="311">
        <v>0</v>
      </c>
      <c r="J309" s="312">
        <v>0</v>
      </c>
      <c r="K309" s="361">
        <f t="shared" si="12"/>
        <v>0</v>
      </c>
      <c r="L309" s="362"/>
      <c r="M309" s="363"/>
      <c r="N309" s="361">
        <f t="shared" si="13"/>
        <v>0</v>
      </c>
      <c r="O309" s="362"/>
      <c r="P309" s="363"/>
      <c r="Q309" s="361">
        <f t="shared" si="14"/>
        <v>0</v>
      </c>
      <c r="R309" s="362"/>
      <c r="S309" s="363"/>
      <c r="T309" s="14"/>
    </row>
    <row r="310" spans="2:20" hidden="1" outlineLevel="2">
      <c r="B310" s="2"/>
      <c r="C310" s="1">
        <v>295</v>
      </c>
      <c r="D310" s="225"/>
      <c r="E310" s="225"/>
      <c r="F310" s="225"/>
      <c r="G310" s="225"/>
      <c r="H310" s="311">
        <v>0</v>
      </c>
      <c r="I310" s="311">
        <v>0</v>
      </c>
      <c r="J310" s="312">
        <v>0</v>
      </c>
      <c r="K310" s="361">
        <f t="shared" si="12"/>
        <v>0</v>
      </c>
      <c r="L310" s="362"/>
      <c r="M310" s="363"/>
      <c r="N310" s="361">
        <f t="shared" si="13"/>
        <v>0</v>
      </c>
      <c r="O310" s="362"/>
      <c r="P310" s="363"/>
      <c r="Q310" s="361">
        <f t="shared" si="14"/>
        <v>0</v>
      </c>
      <c r="R310" s="362"/>
      <c r="S310" s="363"/>
      <c r="T310" s="14"/>
    </row>
    <row r="311" spans="2:20" hidden="1" outlineLevel="2">
      <c r="B311" s="2"/>
      <c r="C311" s="1">
        <v>296</v>
      </c>
      <c r="D311" s="225"/>
      <c r="E311" s="225"/>
      <c r="F311" s="225"/>
      <c r="G311" s="225"/>
      <c r="H311" s="311">
        <v>0</v>
      </c>
      <c r="I311" s="311">
        <v>0</v>
      </c>
      <c r="J311" s="312">
        <v>0</v>
      </c>
      <c r="K311" s="361">
        <f t="shared" si="12"/>
        <v>0</v>
      </c>
      <c r="L311" s="362"/>
      <c r="M311" s="363"/>
      <c r="N311" s="361">
        <f t="shared" si="13"/>
        <v>0</v>
      </c>
      <c r="O311" s="362"/>
      <c r="P311" s="363"/>
      <c r="Q311" s="361">
        <f t="shared" si="14"/>
        <v>0</v>
      </c>
      <c r="R311" s="362"/>
      <c r="S311" s="363"/>
      <c r="T311" s="14"/>
    </row>
    <row r="312" spans="2:20" hidden="1" outlineLevel="2">
      <c r="B312" s="2"/>
      <c r="C312" s="1">
        <v>297</v>
      </c>
      <c r="D312" s="225"/>
      <c r="E312" s="225"/>
      <c r="F312" s="225"/>
      <c r="G312" s="225"/>
      <c r="H312" s="311">
        <v>0</v>
      </c>
      <c r="I312" s="311">
        <v>0</v>
      </c>
      <c r="J312" s="312">
        <v>0</v>
      </c>
      <c r="K312" s="361">
        <f t="shared" si="12"/>
        <v>0</v>
      </c>
      <c r="L312" s="362"/>
      <c r="M312" s="363"/>
      <c r="N312" s="361">
        <f t="shared" si="13"/>
        <v>0</v>
      </c>
      <c r="O312" s="362"/>
      <c r="P312" s="363"/>
      <c r="Q312" s="361">
        <f t="shared" si="14"/>
        <v>0</v>
      </c>
      <c r="R312" s="362"/>
      <c r="S312" s="363"/>
      <c r="T312" s="14"/>
    </row>
    <row r="313" spans="2:20" hidden="1" outlineLevel="2">
      <c r="B313" s="2"/>
      <c r="C313" s="1">
        <v>298</v>
      </c>
      <c r="D313" s="225"/>
      <c r="E313" s="225"/>
      <c r="F313" s="225"/>
      <c r="G313" s="225"/>
      <c r="H313" s="311">
        <v>0</v>
      </c>
      <c r="I313" s="311">
        <v>0</v>
      </c>
      <c r="J313" s="312">
        <v>0</v>
      </c>
      <c r="K313" s="361">
        <f t="shared" si="12"/>
        <v>0</v>
      </c>
      <c r="L313" s="362"/>
      <c r="M313" s="363"/>
      <c r="N313" s="361">
        <f t="shared" si="13"/>
        <v>0</v>
      </c>
      <c r="O313" s="362"/>
      <c r="P313" s="363"/>
      <c r="Q313" s="361">
        <f t="shared" si="14"/>
        <v>0</v>
      </c>
      <c r="R313" s="362"/>
      <c r="S313" s="363"/>
      <c r="T313" s="14"/>
    </row>
    <row r="314" spans="2:20" hidden="1" outlineLevel="2">
      <c r="B314" s="2"/>
      <c r="C314" s="1">
        <v>299</v>
      </c>
      <c r="D314" s="225"/>
      <c r="E314" s="225"/>
      <c r="F314" s="225"/>
      <c r="G314" s="225"/>
      <c r="H314" s="311">
        <v>0</v>
      </c>
      <c r="I314" s="311">
        <v>0</v>
      </c>
      <c r="J314" s="312">
        <v>0</v>
      </c>
      <c r="K314" s="361">
        <f t="shared" si="12"/>
        <v>0</v>
      </c>
      <c r="L314" s="362"/>
      <c r="M314" s="363"/>
      <c r="N314" s="361">
        <f t="shared" si="13"/>
        <v>0</v>
      </c>
      <c r="O314" s="362"/>
      <c r="P314" s="363"/>
      <c r="Q314" s="361">
        <f t="shared" si="14"/>
        <v>0</v>
      </c>
      <c r="R314" s="362"/>
      <c r="S314" s="363"/>
      <c r="T314" s="14"/>
    </row>
    <row r="315" spans="2:20" hidden="1" outlineLevel="2">
      <c r="B315" s="2"/>
      <c r="C315" s="1">
        <v>300</v>
      </c>
      <c r="D315" s="225"/>
      <c r="E315" s="225"/>
      <c r="F315" s="225"/>
      <c r="G315" s="225"/>
      <c r="H315" s="311">
        <v>0</v>
      </c>
      <c r="I315" s="311">
        <v>0</v>
      </c>
      <c r="J315" s="312">
        <v>0</v>
      </c>
      <c r="K315" s="361">
        <f t="shared" si="12"/>
        <v>0</v>
      </c>
      <c r="L315" s="362"/>
      <c r="M315" s="363"/>
      <c r="N315" s="361">
        <f t="shared" si="13"/>
        <v>0</v>
      </c>
      <c r="O315" s="362"/>
      <c r="P315" s="363"/>
      <c r="Q315" s="361">
        <f t="shared" si="14"/>
        <v>0</v>
      </c>
      <c r="R315" s="362"/>
      <c r="S315" s="363"/>
      <c r="T315" s="14"/>
    </row>
    <row r="316" spans="2:20" hidden="1" outlineLevel="2">
      <c r="B316" s="2"/>
      <c r="C316" s="1">
        <v>301</v>
      </c>
      <c r="D316" s="225"/>
      <c r="E316" s="225"/>
      <c r="F316" s="225"/>
      <c r="G316" s="225"/>
      <c r="H316" s="311">
        <v>0</v>
      </c>
      <c r="I316" s="311">
        <v>0</v>
      </c>
      <c r="J316" s="312">
        <v>0</v>
      </c>
      <c r="K316" s="361">
        <f t="shared" si="12"/>
        <v>0</v>
      </c>
      <c r="L316" s="362"/>
      <c r="M316" s="363"/>
      <c r="N316" s="361">
        <f t="shared" si="13"/>
        <v>0</v>
      </c>
      <c r="O316" s="362"/>
      <c r="P316" s="363"/>
      <c r="Q316" s="361">
        <f t="shared" si="14"/>
        <v>0</v>
      </c>
      <c r="R316" s="362"/>
      <c r="S316" s="363"/>
      <c r="T316" s="14"/>
    </row>
    <row r="317" spans="2:20" hidden="1" outlineLevel="2">
      <c r="B317" s="2"/>
      <c r="C317" s="1">
        <v>302</v>
      </c>
      <c r="D317" s="225"/>
      <c r="E317" s="225"/>
      <c r="F317" s="225"/>
      <c r="G317" s="225"/>
      <c r="H317" s="311">
        <v>0</v>
      </c>
      <c r="I317" s="311">
        <v>0</v>
      </c>
      <c r="J317" s="312">
        <v>0</v>
      </c>
      <c r="K317" s="361">
        <f t="shared" si="12"/>
        <v>0</v>
      </c>
      <c r="L317" s="362"/>
      <c r="M317" s="363"/>
      <c r="N317" s="361">
        <f t="shared" si="13"/>
        <v>0</v>
      </c>
      <c r="O317" s="362"/>
      <c r="P317" s="363"/>
      <c r="Q317" s="361">
        <f t="shared" si="14"/>
        <v>0</v>
      </c>
      <c r="R317" s="362"/>
      <c r="S317" s="363"/>
      <c r="T317" s="14"/>
    </row>
    <row r="318" spans="2:20" hidden="1" outlineLevel="2">
      <c r="B318" s="2"/>
      <c r="C318" s="1">
        <v>303</v>
      </c>
      <c r="D318" s="225"/>
      <c r="E318" s="225"/>
      <c r="F318" s="225"/>
      <c r="G318" s="225"/>
      <c r="H318" s="311">
        <v>0</v>
      </c>
      <c r="I318" s="311">
        <v>0</v>
      </c>
      <c r="J318" s="312">
        <v>0</v>
      </c>
      <c r="K318" s="361">
        <f t="shared" si="12"/>
        <v>0</v>
      </c>
      <c r="L318" s="362"/>
      <c r="M318" s="363"/>
      <c r="N318" s="361">
        <f t="shared" si="13"/>
        <v>0</v>
      </c>
      <c r="O318" s="362"/>
      <c r="P318" s="363"/>
      <c r="Q318" s="361">
        <f t="shared" si="14"/>
        <v>0</v>
      </c>
      <c r="R318" s="362"/>
      <c r="S318" s="363"/>
      <c r="T318" s="14"/>
    </row>
    <row r="319" spans="2:20" hidden="1" outlineLevel="2">
      <c r="B319" s="2"/>
      <c r="C319" s="1">
        <v>304</v>
      </c>
      <c r="D319" s="225"/>
      <c r="E319" s="225"/>
      <c r="F319" s="225"/>
      <c r="G319" s="225"/>
      <c r="H319" s="311">
        <v>0</v>
      </c>
      <c r="I319" s="311">
        <v>0</v>
      </c>
      <c r="J319" s="312">
        <v>0</v>
      </c>
      <c r="K319" s="361">
        <f t="shared" si="12"/>
        <v>0</v>
      </c>
      <c r="L319" s="362"/>
      <c r="M319" s="363"/>
      <c r="N319" s="361">
        <f t="shared" si="13"/>
        <v>0</v>
      </c>
      <c r="O319" s="362"/>
      <c r="P319" s="363"/>
      <c r="Q319" s="361">
        <f t="shared" si="14"/>
        <v>0</v>
      </c>
      <c r="R319" s="362"/>
      <c r="S319" s="363"/>
      <c r="T319" s="14"/>
    </row>
    <row r="320" spans="2:20" hidden="1" outlineLevel="2">
      <c r="B320" s="2"/>
      <c r="C320" s="1">
        <v>305</v>
      </c>
      <c r="D320" s="225"/>
      <c r="E320" s="225"/>
      <c r="F320" s="225"/>
      <c r="G320" s="225"/>
      <c r="H320" s="311">
        <v>0</v>
      </c>
      <c r="I320" s="311">
        <v>0</v>
      </c>
      <c r="J320" s="312">
        <v>0</v>
      </c>
      <c r="K320" s="361">
        <f t="shared" si="12"/>
        <v>0</v>
      </c>
      <c r="L320" s="362"/>
      <c r="M320" s="363"/>
      <c r="N320" s="361">
        <f t="shared" si="13"/>
        <v>0</v>
      </c>
      <c r="O320" s="362"/>
      <c r="P320" s="363"/>
      <c r="Q320" s="361">
        <f t="shared" si="14"/>
        <v>0</v>
      </c>
      <c r="R320" s="362"/>
      <c r="S320" s="363"/>
      <c r="T320" s="14"/>
    </row>
    <row r="321" spans="2:20" hidden="1" outlineLevel="2">
      <c r="B321" s="2"/>
      <c r="C321" s="1">
        <v>306</v>
      </c>
      <c r="D321" s="225"/>
      <c r="E321" s="225"/>
      <c r="F321" s="225"/>
      <c r="G321" s="225"/>
      <c r="H321" s="311">
        <v>0</v>
      </c>
      <c r="I321" s="311">
        <v>0</v>
      </c>
      <c r="J321" s="312">
        <v>0</v>
      </c>
      <c r="K321" s="361">
        <f t="shared" si="12"/>
        <v>0</v>
      </c>
      <c r="L321" s="362"/>
      <c r="M321" s="363"/>
      <c r="N321" s="361">
        <f t="shared" si="13"/>
        <v>0</v>
      </c>
      <c r="O321" s="362"/>
      <c r="P321" s="363"/>
      <c r="Q321" s="361">
        <f t="shared" si="14"/>
        <v>0</v>
      </c>
      <c r="R321" s="362"/>
      <c r="S321" s="363"/>
      <c r="T321" s="14"/>
    </row>
    <row r="322" spans="2:20" hidden="1" outlineLevel="2">
      <c r="B322" s="2"/>
      <c r="C322" s="1">
        <v>307</v>
      </c>
      <c r="D322" s="225"/>
      <c r="E322" s="225"/>
      <c r="F322" s="225"/>
      <c r="G322" s="225"/>
      <c r="H322" s="311">
        <v>0</v>
      </c>
      <c r="I322" s="311">
        <v>0</v>
      </c>
      <c r="J322" s="312">
        <v>0</v>
      </c>
      <c r="K322" s="361">
        <f t="shared" si="12"/>
        <v>0</v>
      </c>
      <c r="L322" s="362"/>
      <c r="M322" s="363"/>
      <c r="N322" s="361">
        <f t="shared" si="13"/>
        <v>0</v>
      </c>
      <c r="O322" s="362"/>
      <c r="P322" s="363"/>
      <c r="Q322" s="361">
        <f t="shared" si="14"/>
        <v>0</v>
      </c>
      <c r="R322" s="362"/>
      <c r="S322" s="363"/>
      <c r="T322" s="14"/>
    </row>
    <row r="323" spans="2:20" hidden="1" outlineLevel="2">
      <c r="B323" s="2"/>
      <c r="C323" s="1">
        <v>308</v>
      </c>
      <c r="D323" s="225"/>
      <c r="E323" s="225"/>
      <c r="F323" s="225"/>
      <c r="G323" s="225"/>
      <c r="H323" s="311">
        <v>0</v>
      </c>
      <c r="I323" s="311">
        <v>0</v>
      </c>
      <c r="J323" s="312">
        <v>0</v>
      </c>
      <c r="K323" s="361">
        <f t="shared" si="12"/>
        <v>0</v>
      </c>
      <c r="L323" s="362"/>
      <c r="M323" s="363"/>
      <c r="N323" s="361">
        <f t="shared" si="13"/>
        <v>0</v>
      </c>
      <c r="O323" s="362"/>
      <c r="P323" s="363"/>
      <c r="Q323" s="361">
        <f t="shared" si="14"/>
        <v>0</v>
      </c>
      <c r="R323" s="362"/>
      <c r="S323" s="363"/>
      <c r="T323" s="14"/>
    </row>
    <row r="324" spans="2:20" hidden="1" outlineLevel="2">
      <c r="B324" s="2"/>
      <c r="C324" s="1">
        <v>309</v>
      </c>
      <c r="D324" s="225"/>
      <c r="E324" s="225"/>
      <c r="F324" s="225"/>
      <c r="G324" s="225"/>
      <c r="H324" s="311">
        <v>0</v>
      </c>
      <c r="I324" s="311">
        <v>0</v>
      </c>
      <c r="J324" s="312">
        <v>0</v>
      </c>
      <c r="K324" s="361">
        <f t="shared" si="12"/>
        <v>0</v>
      </c>
      <c r="L324" s="362"/>
      <c r="M324" s="363"/>
      <c r="N324" s="361">
        <f t="shared" si="13"/>
        <v>0</v>
      </c>
      <c r="O324" s="362"/>
      <c r="P324" s="363"/>
      <c r="Q324" s="361">
        <f t="shared" si="14"/>
        <v>0</v>
      </c>
      <c r="R324" s="362"/>
      <c r="S324" s="363"/>
      <c r="T324" s="14"/>
    </row>
    <row r="325" spans="2:20" outlineLevel="1" collapsed="1">
      <c r="B325" s="2"/>
      <c r="C325" s="1">
        <v>310</v>
      </c>
      <c r="D325" s="225"/>
      <c r="E325" s="225"/>
      <c r="F325" s="225"/>
      <c r="G325" s="225"/>
      <c r="H325" s="311">
        <v>0</v>
      </c>
      <c r="I325" s="311">
        <v>0</v>
      </c>
      <c r="J325" s="312">
        <v>0</v>
      </c>
      <c r="K325" s="361">
        <f t="shared" si="12"/>
        <v>0</v>
      </c>
      <c r="L325" s="362"/>
      <c r="M325" s="363"/>
      <c r="N325" s="361">
        <f t="shared" si="13"/>
        <v>0</v>
      </c>
      <c r="O325" s="362"/>
      <c r="P325" s="363"/>
      <c r="Q325" s="361">
        <f t="shared" si="14"/>
        <v>0</v>
      </c>
      <c r="R325" s="362"/>
      <c r="S325" s="363"/>
      <c r="T325" s="14"/>
    </row>
    <row r="326" spans="2:20" hidden="1" outlineLevel="2">
      <c r="B326" s="2"/>
      <c r="C326" s="1">
        <v>311</v>
      </c>
      <c r="D326" s="225"/>
      <c r="E326" s="225"/>
      <c r="F326" s="225"/>
      <c r="G326" s="225"/>
      <c r="H326" s="311">
        <v>0</v>
      </c>
      <c r="I326" s="311">
        <v>0</v>
      </c>
      <c r="J326" s="312">
        <v>0</v>
      </c>
      <c r="K326" s="361">
        <f t="shared" si="12"/>
        <v>0</v>
      </c>
      <c r="L326" s="362"/>
      <c r="M326" s="363"/>
      <c r="N326" s="361">
        <f t="shared" si="13"/>
        <v>0</v>
      </c>
      <c r="O326" s="362"/>
      <c r="P326" s="363"/>
      <c r="Q326" s="361">
        <f t="shared" si="14"/>
        <v>0</v>
      </c>
      <c r="R326" s="362"/>
      <c r="S326" s="363"/>
      <c r="T326" s="14"/>
    </row>
    <row r="327" spans="2:20" hidden="1" outlineLevel="2">
      <c r="B327" s="2"/>
      <c r="C327" s="1">
        <v>312</v>
      </c>
      <c r="D327" s="225"/>
      <c r="E327" s="225"/>
      <c r="F327" s="225"/>
      <c r="G327" s="225"/>
      <c r="H327" s="311">
        <v>0</v>
      </c>
      <c r="I327" s="311">
        <v>0</v>
      </c>
      <c r="J327" s="312">
        <v>0</v>
      </c>
      <c r="K327" s="361">
        <f t="shared" si="12"/>
        <v>0</v>
      </c>
      <c r="L327" s="362"/>
      <c r="M327" s="363"/>
      <c r="N327" s="361">
        <f t="shared" si="13"/>
        <v>0</v>
      </c>
      <c r="O327" s="362"/>
      <c r="P327" s="363"/>
      <c r="Q327" s="361">
        <f t="shared" si="14"/>
        <v>0</v>
      </c>
      <c r="R327" s="362"/>
      <c r="S327" s="363"/>
      <c r="T327" s="14"/>
    </row>
    <row r="328" spans="2:20" hidden="1" outlineLevel="2">
      <c r="B328" s="2"/>
      <c r="C328" s="1">
        <v>313</v>
      </c>
      <c r="D328" s="225"/>
      <c r="E328" s="225"/>
      <c r="F328" s="225"/>
      <c r="G328" s="225"/>
      <c r="H328" s="311">
        <v>0</v>
      </c>
      <c r="I328" s="311">
        <v>0</v>
      </c>
      <c r="J328" s="312">
        <v>0</v>
      </c>
      <c r="K328" s="361">
        <f t="shared" si="12"/>
        <v>0</v>
      </c>
      <c r="L328" s="362"/>
      <c r="M328" s="363"/>
      <c r="N328" s="361">
        <f t="shared" si="13"/>
        <v>0</v>
      </c>
      <c r="O328" s="362"/>
      <c r="P328" s="363"/>
      <c r="Q328" s="361">
        <f t="shared" si="14"/>
        <v>0</v>
      </c>
      <c r="R328" s="362"/>
      <c r="S328" s="363"/>
      <c r="T328" s="14"/>
    </row>
    <row r="329" spans="2:20" hidden="1" outlineLevel="2">
      <c r="B329" s="2"/>
      <c r="C329" s="1">
        <v>314</v>
      </c>
      <c r="D329" s="225"/>
      <c r="E329" s="225"/>
      <c r="F329" s="225"/>
      <c r="G329" s="225"/>
      <c r="H329" s="311">
        <v>0</v>
      </c>
      <c r="I329" s="311">
        <v>0</v>
      </c>
      <c r="J329" s="312">
        <v>0</v>
      </c>
      <c r="K329" s="361">
        <f t="shared" si="12"/>
        <v>0</v>
      </c>
      <c r="L329" s="362"/>
      <c r="M329" s="363"/>
      <c r="N329" s="361">
        <f t="shared" si="13"/>
        <v>0</v>
      </c>
      <c r="O329" s="362"/>
      <c r="P329" s="363"/>
      <c r="Q329" s="361">
        <f t="shared" si="14"/>
        <v>0</v>
      </c>
      <c r="R329" s="362"/>
      <c r="S329" s="363"/>
      <c r="T329" s="14"/>
    </row>
    <row r="330" spans="2:20" hidden="1" outlineLevel="2">
      <c r="B330" s="2"/>
      <c r="C330" s="1">
        <v>315</v>
      </c>
      <c r="D330" s="225"/>
      <c r="E330" s="225"/>
      <c r="F330" s="225"/>
      <c r="G330" s="225"/>
      <c r="H330" s="311">
        <v>0</v>
      </c>
      <c r="I330" s="311">
        <v>0</v>
      </c>
      <c r="J330" s="312">
        <v>0</v>
      </c>
      <c r="K330" s="361">
        <f t="shared" si="12"/>
        <v>0</v>
      </c>
      <c r="L330" s="362"/>
      <c r="M330" s="363"/>
      <c r="N330" s="361">
        <f t="shared" si="13"/>
        <v>0</v>
      </c>
      <c r="O330" s="362"/>
      <c r="P330" s="363"/>
      <c r="Q330" s="361">
        <f t="shared" si="14"/>
        <v>0</v>
      </c>
      <c r="R330" s="362"/>
      <c r="S330" s="363"/>
      <c r="T330" s="14"/>
    </row>
    <row r="331" spans="2:20" hidden="1" outlineLevel="2">
      <c r="B331" s="2"/>
      <c r="C331" s="1">
        <v>316</v>
      </c>
      <c r="D331" s="225"/>
      <c r="E331" s="225"/>
      <c r="F331" s="225"/>
      <c r="G331" s="225"/>
      <c r="H331" s="311">
        <v>0</v>
      </c>
      <c r="I331" s="311">
        <v>0</v>
      </c>
      <c r="J331" s="312">
        <v>0</v>
      </c>
      <c r="K331" s="361">
        <f t="shared" si="12"/>
        <v>0</v>
      </c>
      <c r="L331" s="362"/>
      <c r="M331" s="363"/>
      <c r="N331" s="361">
        <f t="shared" si="13"/>
        <v>0</v>
      </c>
      <c r="O331" s="362"/>
      <c r="P331" s="363"/>
      <c r="Q331" s="361">
        <f t="shared" si="14"/>
        <v>0</v>
      </c>
      <c r="R331" s="362"/>
      <c r="S331" s="363"/>
      <c r="T331" s="14"/>
    </row>
    <row r="332" spans="2:20" hidden="1" outlineLevel="2">
      <c r="B332" s="2"/>
      <c r="C332" s="1">
        <v>317</v>
      </c>
      <c r="D332" s="225"/>
      <c r="E332" s="225"/>
      <c r="F332" s="225"/>
      <c r="G332" s="225"/>
      <c r="H332" s="311">
        <v>0</v>
      </c>
      <c r="I332" s="311">
        <v>0</v>
      </c>
      <c r="J332" s="312">
        <v>0</v>
      </c>
      <c r="K332" s="361">
        <f t="shared" si="12"/>
        <v>0</v>
      </c>
      <c r="L332" s="362"/>
      <c r="M332" s="363"/>
      <c r="N332" s="361">
        <f t="shared" si="13"/>
        <v>0</v>
      </c>
      <c r="O332" s="362"/>
      <c r="P332" s="363"/>
      <c r="Q332" s="361">
        <f t="shared" si="14"/>
        <v>0</v>
      </c>
      <c r="R332" s="362"/>
      <c r="S332" s="363"/>
      <c r="T332" s="14"/>
    </row>
    <row r="333" spans="2:20" hidden="1" outlineLevel="2">
      <c r="B333" s="2"/>
      <c r="C333" s="1">
        <v>318</v>
      </c>
      <c r="D333" s="225"/>
      <c r="E333" s="225"/>
      <c r="F333" s="225"/>
      <c r="G333" s="225"/>
      <c r="H333" s="311">
        <v>0</v>
      </c>
      <c r="I333" s="311">
        <v>0</v>
      </c>
      <c r="J333" s="312">
        <v>0</v>
      </c>
      <c r="K333" s="361">
        <f t="shared" si="12"/>
        <v>0</v>
      </c>
      <c r="L333" s="362"/>
      <c r="M333" s="363"/>
      <c r="N333" s="361">
        <f t="shared" si="13"/>
        <v>0</v>
      </c>
      <c r="O333" s="362"/>
      <c r="P333" s="363"/>
      <c r="Q333" s="361">
        <f t="shared" si="14"/>
        <v>0</v>
      </c>
      <c r="R333" s="362"/>
      <c r="S333" s="363"/>
      <c r="T333" s="14"/>
    </row>
    <row r="334" spans="2:20" hidden="1" outlineLevel="2">
      <c r="B334" s="2"/>
      <c r="C334" s="1">
        <v>319</v>
      </c>
      <c r="D334" s="225"/>
      <c r="E334" s="225"/>
      <c r="F334" s="225"/>
      <c r="G334" s="225"/>
      <c r="H334" s="311">
        <v>0</v>
      </c>
      <c r="I334" s="311">
        <v>0</v>
      </c>
      <c r="J334" s="312">
        <v>0</v>
      </c>
      <c r="K334" s="361">
        <f t="shared" si="12"/>
        <v>0</v>
      </c>
      <c r="L334" s="362"/>
      <c r="M334" s="363"/>
      <c r="N334" s="361">
        <f t="shared" si="13"/>
        <v>0</v>
      </c>
      <c r="O334" s="362"/>
      <c r="P334" s="363"/>
      <c r="Q334" s="361">
        <f t="shared" si="14"/>
        <v>0</v>
      </c>
      <c r="R334" s="362"/>
      <c r="S334" s="363"/>
      <c r="T334" s="14"/>
    </row>
    <row r="335" spans="2:20" hidden="1" outlineLevel="2">
      <c r="B335" s="2"/>
      <c r="C335" s="1">
        <v>320</v>
      </c>
      <c r="D335" s="225"/>
      <c r="E335" s="225"/>
      <c r="F335" s="225"/>
      <c r="G335" s="225"/>
      <c r="H335" s="311">
        <v>0</v>
      </c>
      <c r="I335" s="311">
        <v>0</v>
      </c>
      <c r="J335" s="312">
        <v>0</v>
      </c>
      <c r="K335" s="361">
        <f t="shared" si="12"/>
        <v>0</v>
      </c>
      <c r="L335" s="362"/>
      <c r="M335" s="363"/>
      <c r="N335" s="361">
        <f t="shared" si="13"/>
        <v>0</v>
      </c>
      <c r="O335" s="362"/>
      <c r="P335" s="363"/>
      <c r="Q335" s="361">
        <f t="shared" si="14"/>
        <v>0</v>
      </c>
      <c r="R335" s="362"/>
      <c r="S335" s="363"/>
      <c r="T335" s="14"/>
    </row>
    <row r="336" spans="2:20" hidden="1" outlineLevel="2">
      <c r="B336" s="2"/>
      <c r="C336" s="1">
        <v>321</v>
      </c>
      <c r="D336" s="225"/>
      <c r="E336" s="225"/>
      <c r="F336" s="225"/>
      <c r="G336" s="225"/>
      <c r="H336" s="311">
        <v>0</v>
      </c>
      <c r="I336" s="311">
        <v>0</v>
      </c>
      <c r="J336" s="312">
        <v>0</v>
      </c>
      <c r="K336" s="361">
        <f t="shared" ref="K336:K365" si="15">H336*J336</f>
        <v>0</v>
      </c>
      <c r="L336" s="362"/>
      <c r="M336" s="363"/>
      <c r="N336" s="361">
        <f t="shared" ref="N336:N365" si="16">I336*J336</f>
        <v>0</v>
      </c>
      <c r="O336" s="362"/>
      <c r="P336" s="363"/>
      <c r="Q336" s="361">
        <f t="shared" ref="Q336:Q365" si="17">J336*(H336+I336)</f>
        <v>0</v>
      </c>
      <c r="R336" s="362"/>
      <c r="S336" s="363"/>
      <c r="T336" s="14"/>
    </row>
    <row r="337" spans="2:20" hidden="1" outlineLevel="2">
      <c r="B337" s="2"/>
      <c r="C337" s="1">
        <v>322</v>
      </c>
      <c r="D337" s="225"/>
      <c r="E337" s="225"/>
      <c r="F337" s="225"/>
      <c r="G337" s="225"/>
      <c r="H337" s="311">
        <v>0</v>
      </c>
      <c r="I337" s="311">
        <v>0</v>
      </c>
      <c r="J337" s="312">
        <v>0</v>
      </c>
      <c r="K337" s="361">
        <f t="shared" si="15"/>
        <v>0</v>
      </c>
      <c r="L337" s="362"/>
      <c r="M337" s="363"/>
      <c r="N337" s="361">
        <f t="shared" si="16"/>
        <v>0</v>
      </c>
      <c r="O337" s="362"/>
      <c r="P337" s="363"/>
      <c r="Q337" s="361">
        <f t="shared" si="17"/>
        <v>0</v>
      </c>
      <c r="R337" s="362"/>
      <c r="S337" s="363"/>
      <c r="T337" s="14"/>
    </row>
    <row r="338" spans="2:20" hidden="1" outlineLevel="2">
      <c r="B338" s="2"/>
      <c r="C338" s="1">
        <v>323</v>
      </c>
      <c r="D338" s="225"/>
      <c r="E338" s="225"/>
      <c r="F338" s="225"/>
      <c r="G338" s="225"/>
      <c r="H338" s="311">
        <v>0</v>
      </c>
      <c r="I338" s="311">
        <v>0</v>
      </c>
      <c r="J338" s="312">
        <v>0</v>
      </c>
      <c r="K338" s="361">
        <f t="shared" si="15"/>
        <v>0</v>
      </c>
      <c r="L338" s="362"/>
      <c r="M338" s="363"/>
      <c r="N338" s="361">
        <f t="shared" si="16"/>
        <v>0</v>
      </c>
      <c r="O338" s="362"/>
      <c r="P338" s="363"/>
      <c r="Q338" s="361">
        <f t="shared" si="17"/>
        <v>0</v>
      </c>
      <c r="R338" s="362"/>
      <c r="S338" s="363"/>
      <c r="T338" s="14"/>
    </row>
    <row r="339" spans="2:20" hidden="1" outlineLevel="2">
      <c r="B339" s="2"/>
      <c r="C339" s="1">
        <v>324</v>
      </c>
      <c r="D339" s="225"/>
      <c r="E339" s="225"/>
      <c r="F339" s="225"/>
      <c r="G339" s="225"/>
      <c r="H339" s="311">
        <v>0</v>
      </c>
      <c r="I339" s="311">
        <v>0</v>
      </c>
      <c r="J339" s="312">
        <v>0</v>
      </c>
      <c r="K339" s="361">
        <f t="shared" si="15"/>
        <v>0</v>
      </c>
      <c r="L339" s="362"/>
      <c r="M339" s="363"/>
      <c r="N339" s="361">
        <f t="shared" si="16"/>
        <v>0</v>
      </c>
      <c r="O339" s="362"/>
      <c r="P339" s="363"/>
      <c r="Q339" s="361">
        <f t="shared" si="17"/>
        <v>0</v>
      </c>
      <c r="R339" s="362"/>
      <c r="S339" s="363"/>
      <c r="T339" s="14"/>
    </row>
    <row r="340" spans="2:20" hidden="1" outlineLevel="2">
      <c r="B340" s="2"/>
      <c r="C340" s="1">
        <v>325</v>
      </c>
      <c r="D340" s="225"/>
      <c r="E340" s="225"/>
      <c r="F340" s="225"/>
      <c r="G340" s="225"/>
      <c r="H340" s="311">
        <v>0</v>
      </c>
      <c r="I340" s="311">
        <v>0</v>
      </c>
      <c r="J340" s="312">
        <v>0</v>
      </c>
      <c r="K340" s="361">
        <f t="shared" si="15"/>
        <v>0</v>
      </c>
      <c r="L340" s="362"/>
      <c r="M340" s="363"/>
      <c r="N340" s="361">
        <f t="shared" si="16"/>
        <v>0</v>
      </c>
      <c r="O340" s="362"/>
      <c r="P340" s="363"/>
      <c r="Q340" s="361">
        <f t="shared" si="17"/>
        <v>0</v>
      </c>
      <c r="R340" s="362"/>
      <c r="S340" s="363"/>
      <c r="T340" s="14"/>
    </row>
    <row r="341" spans="2:20" hidden="1" outlineLevel="2">
      <c r="B341" s="2"/>
      <c r="C341" s="1">
        <v>326</v>
      </c>
      <c r="D341" s="225"/>
      <c r="E341" s="225"/>
      <c r="F341" s="225"/>
      <c r="G341" s="225"/>
      <c r="H341" s="311">
        <v>0</v>
      </c>
      <c r="I341" s="311">
        <v>0</v>
      </c>
      <c r="J341" s="312">
        <v>0</v>
      </c>
      <c r="K341" s="361">
        <f t="shared" si="15"/>
        <v>0</v>
      </c>
      <c r="L341" s="362"/>
      <c r="M341" s="363"/>
      <c r="N341" s="361">
        <f t="shared" si="16"/>
        <v>0</v>
      </c>
      <c r="O341" s="362"/>
      <c r="P341" s="363"/>
      <c r="Q341" s="361">
        <f t="shared" si="17"/>
        <v>0</v>
      </c>
      <c r="R341" s="362"/>
      <c r="S341" s="363"/>
      <c r="T341" s="14"/>
    </row>
    <row r="342" spans="2:20" hidden="1" outlineLevel="2">
      <c r="B342" s="2"/>
      <c r="C342" s="1">
        <v>327</v>
      </c>
      <c r="D342" s="225"/>
      <c r="E342" s="225"/>
      <c r="F342" s="225"/>
      <c r="G342" s="225"/>
      <c r="H342" s="311">
        <v>0</v>
      </c>
      <c r="I342" s="311">
        <v>0</v>
      </c>
      <c r="J342" s="312">
        <v>0</v>
      </c>
      <c r="K342" s="361">
        <f t="shared" si="15"/>
        <v>0</v>
      </c>
      <c r="L342" s="362"/>
      <c r="M342" s="363"/>
      <c r="N342" s="361">
        <f t="shared" si="16"/>
        <v>0</v>
      </c>
      <c r="O342" s="362"/>
      <c r="P342" s="363"/>
      <c r="Q342" s="361">
        <f t="shared" si="17"/>
        <v>0</v>
      </c>
      <c r="R342" s="362"/>
      <c r="S342" s="363"/>
      <c r="T342" s="14"/>
    </row>
    <row r="343" spans="2:20" hidden="1" outlineLevel="2">
      <c r="B343" s="2"/>
      <c r="C343" s="1">
        <v>328</v>
      </c>
      <c r="D343" s="225"/>
      <c r="E343" s="225"/>
      <c r="F343" s="225"/>
      <c r="G343" s="225"/>
      <c r="H343" s="311">
        <v>0</v>
      </c>
      <c r="I343" s="311">
        <v>0</v>
      </c>
      <c r="J343" s="312">
        <v>0</v>
      </c>
      <c r="K343" s="361">
        <f t="shared" si="15"/>
        <v>0</v>
      </c>
      <c r="L343" s="362"/>
      <c r="M343" s="363"/>
      <c r="N343" s="361">
        <f t="shared" si="16"/>
        <v>0</v>
      </c>
      <c r="O343" s="362"/>
      <c r="P343" s="363"/>
      <c r="Q343" s="361">
        <f t="shared" si="17"/>
        <v>0</v>
      </c>
      <c r="R343" s="362"/>
      <c r="S343" s="363"/>
      <c r="T343" s="14"/>
    </row>
    <row r="344" spans="2:20" hidden="1" outlineLevel="2">
      <c r="B344" s="2"/>
      <c r="C344" s="1">
        <v>329</v>
      </c>
      <c r="D344" s="225"/>
      <c r="E344" s="225"/>
      <c r="F344" s="225"/>
      <c r="G344" s="225"/>
      <c r="H344" s="311">
        <v>0</v>
      </c>
      <c r="I344" s="311">
        <v>0</v>
      </c>
      <c r="J344" s="312">
        <v>0</v>
      </c>
      <c r="K344" s="361">
        <f t="shared" si="15"/>
        <v>0</v>
      </c>
      <c r="L344" s="362"/>
      <c r="M344" s="363"/>
      <c r="N344" s="361">
        <f t="shared" si="16"/>
        <v>0</v>
      </c>
      <c r="O344" s="362"/>
      <c r="P344" s="363"/>
      <c r="Q344" s="361">
        <f t="shared" si="17"/>
        <v>0</v>
      </c>
      <c r="R344" s="362"/>
      <c r="S344" s="363"/>
      <c r="T344" s="14"/>
    </row>
    <row r="345" spans="2:20" hidden="1" outlineLevel="2">
      <c r="B345" s="2"/>
      <c r="C345" s="1">
        <v>330</v>
      </c>
      <c r="D345" s="225"/>
      <c r="E345" s="225"/>
      <c r="F345" s="225"/>
      <c r="G345" s="225"/>
      <c r="H345" s="311">
        <v>0</v>
      </c>
      <c r="I345" s="311">
        <v>0</v>
      </c>
      <c r="J345" s="312">
        <v>0</v>
      </c>
      <c r="K345" s="361">
        <f t="shared" si="15"/>
        <v>0</v>
      </c>
      <c r="L345" s="362"/>
      <c r="M345" s="363"/>
      <c r="N345" s="361">
        <f t="shared" si="16"/>
        <v>0</v>
      </c>
      <c r="O345" s="362"/>
      <c r="P345" s="363"/>
      <c r="Q345" s="361">
        <f t="shared" si="17"/>
        <v>0</v>
      </c>
      <c r="R345" s="362"/>
      <c r="S345" s="363"/>
      <c r="T345" s="14"/>
    </row>
    <row r="346" spans="2:20" hidden="1" outlineLevel="2">
      <c r="B346" s="2"/>
      <c r="C346" s="1">
        <v>331</v>
      </c>
      <c r="D346" s="225"/>
      <c r="E346" s="225"/>
      <c r="F346" s="225"/>
      <c r="G346" s="225"/>
      <c r="H346" s="311">
        <v>0</v>
      </c>
      <c r="I346" s="311">
        <v>0</v>
      </c>
      <c r="J346" s="312">
        <v>0</v>
      </c>
      <c r="K346" s="361">
        <f t="shared" si="15"/>
        <v>0</v>
      </c>
      <c r="L346" s="362"/>
      <c r="M346" s="363"/>
      <c r="N346" s="361">
        <f t="shared" si="16"/>
        <v>0</v>
      </c>
      <c r="O346" s="362"/>
      <c r="P346" s="363"/>
      <c r="Q346" s="361">
        <f t="shared" si="17"/>
        <v>0</v>
      </c>
      <c r="R346" s="362"/>
      <c r="S346" s="363"/>
      <c r="T346" s="14"/>
    </row>
    <row r="347" spans="2:20" hidden="1" outlineLevel="2">
      <c r="B347" s="2"/>
      <c r="C347" s="1">
        <v>332</v>
      </c>
      <c r="D347" s="225"/>
      <c r="E347" s="225"/>
      <c r="F347" s="225"/>
      <c r="G347" s="225"/>
      <c r="H347" s="311">
        <v>0</v>
      </c>
      <c r="I347" s="311">
        <v>0</v>
      </c>
      <c r="J347" s="312">
        <v>0</v>
      </c>
      <c r="K347" s="361">
        <f t="shared" si="15"/>
        <v>0</v>
      </c>
      <c r="L347" s="362"/>
      <c r="M347" s="363"/>
      <c r="N347" s="361">
        <f t="shared" si="16"/>
        <v>0</v>
      </c>
      <c r="O347" s="362"/>
      <c r="P347" s="363"/>
      <c r="Q347" s="361">
        <f t="shared" si="17"/>
        <v>0</v>
      </c>
      <c r="R347" s="362"/>
      <c r="S347" s="363"/>
      <c r="T347" s="14"/>
    </row>
    <row r="348" spans="2:20" hidden="1" outlineLevel="2">
      <c r="B348" s="2"/>
      <c r="C348" s="1">
        <v>333</v>
      </c>
      <c r="D348" s="225"/>
      <c r="E348" s="225"/>
      <c r="F348" s="225"/>
      <c r="G348" s="225"/>
      <c r="H348" s="311">
        <v>0</v>
      </c>
      <c r="I348" s="311">
        <v>0</v>
      </c>
      <c r="J348" s="312">
        <v>0</v>
      </c>
      <c r="K348" s="361">
        <f t="shared" si="15"/>
        <v>0</v>
      </c>
      <c r="L348" s="362"/>
      <c r="M348" s="363"/>
      <c r="N348" s="361">
        <f t="shared" si="16"/>
        <v>0</v>
      </c>
      <c r="O348" s="362"/>
      <c r="P348" s="363"/>
      <c r="Q348" s="361">
        <f t="shared" si="17"/>
        <v>0</v>
      </c>
      <c r="R348" s="362"/>
      <c r="S348" s="363"/>
      <c r="T348" s="14"/>
    </row>
    <row r="349" spans="2:20" hidden="1" outlineLevel="2">
      <c r="B349" s="2"/>
      <c r="C349" s="1">
        <v>334</v>
      </c>
      <c r="D349" s="225"/>
      <c r="E349" s="225"/>
      <c r="F349" s="225"/>
      <c r="G349" s="225"/>
      <c r="H349" s="311">
        <v>0</v>
      </c>
      <c r="I349" s="311">
        <v>0</v>
      </c>
      <c r="J349" s="312">
        <v>0</v>
      </c>
      <c r="K349" s="361">
        <f t="shared" si="15"/>
        <v>0</v>
      </c>
      <c r="L349" s="362"/>
      <c r="M349" s="363"/>
      <c r="N349" s="361">
        <f t="shared" si="16"/>
        <v>0</v>
      </c>
      <c r="O349" s="362"/>
      <c r="P349" s="363"/>
      <c r="Q349" s="361">
        <f t="shared" si="17"/>
        <v>0</v>
      </c>
      <c r="R349" s="362"/>
      <c r="S349" s="363"/>
      <c r="T349" s="14"/>
    </row>
    <row r="350" spans="2:20" hidden="1" outlineLevel="2">
      <c r="B350" s="2"/>
      <c r="C350" s="1">
        <v>335</v>
      </c>
      <c r="D350" s="225"/>
      <c r="E350" s="225"/>
      <c r="F350" s="225"/>
      <c r="G350" s="225"/>
      <c r="H350" s="311">
        <v>0</v>
      </c>
      <c r="I350" s="311">
        <v>0</v>
      </c>
      <c r="J350" s="312">
        <v>0</v>
      </c>
      <c r="K350" s="361">
        <f t="shared" si="15"/>
        <v>0</v>
      </c>
      <c r="L350" s="362"/>
      <c r="M350" s="363"/>
      <c r="N350" s="361">
        <f t="shared" si="16"/>
        <v>0</v>
      </c>
      <c r="O350" s="362"/>
      <c r="P350" s="363"/>
      <c r="Q350" s="361">
        <f t="shared" si="17"/>
        <v>0</v>
      </c>
      <c r="R350" s="362"/>
      <c r="S350" s="363"/>
      <c r="T350" s="14"/>
    </row>
    <row r="351" spans="2:20" hidden="1" outlineLevel="2">
      <c r="B351" s="2"/>
      <c r="C351" s="1">
        <v>336</v>
      </c>
      <c r="D351" s="225"/>
      <c r="E351" s="225"/>
      <c r="F351" s="225"/>
      <c r="G351" s="225"/>
      <c r="H351" s="311">
        <v>0</v>
      </c>
      <c r="I351" s="311">
        <v>0</v>
      </c>
      <c r="J351" s="312">
        <v>0</v>
      </c>
      <c r="K351" s="361">
        <f t="shared" si="15"/>
        <v>0</v>
      </c>
      <c r="L351" s="362"/>
      <c r="M351" s="363"/>
      <c r="N351" s="361">
        <f t="shared" si="16"/>
        <v>0</v>
      </c>
      <c r="O351" s="362"/>
      <c r="P351" s="363"/>
      <c r="Q351" s="361">
        <f t="shared" si="17"/>
        <v>0</v>
      </c>
      <c r="R351" s="362"/>
      <c r="S351" s="363"/>
      <c r="T351" s="14"/>
    </row>
    <row r="352" spans="2:20" hidden="1" outlineLevel="2">
      <c r="B352" s="2"/>
      <c r="C352" s="1">
        <v>337</v>
      </c>
      <c r="D352" s="225"/>
      <c r="E352" s="225"/>
      <c r="F352" s="225"/>
      <c r="G352" s="225"/>
      <c r="H352" s="311">
        <v>0</v>
      </c>
      <c r="I352" s="311">
        <v>0</v>
      </c>
      <c r="J352" s="312">
        <v>0</v>
      </c>
      <c r="K352" s="361">
        <f t="shared" si="15"/>
        <v>0</v>
      </c>
      <c r="L352" s="362"/>
      <c r="M352" s="363"/>
      <c r="N352" s="361">
        <f t="shared" si="16"/>
        <v>0</v>
      </c>
      <c r="O352" s="362"/>
      <c r="P352" s="363"/>
      <c r="Q352" s="361">
        <f t="shared" si="17"/>
        <v>0</v>
      </c>
      <c r="R352" s="362"/>
      <c r="S352" s="363"/>
      <c r="T352" s="14"/>
    </row>
    <row r="353" spans="2:20" hidden="1" outlineLevel="2">
      <c r="B353" s="2"/>
      <c r="C353" s="1">
        <v>338</v>
      </c>
      <c r="D353" s="225"/>
      <c r="E353" s="225"/>
      <c r="F353" s="225"/>
      <c r="G353" s="225"/>
      <c r="H353" s="311">
        <v>0</v>
      </c>
      <c r="I353" s="311">
        <v>0</v>
      </c>
      <c r="J353" s="312">
        <v>0</v>
      </c>
      <c r="K353" s="361">
        <f t="shared" si="15"/>
        <v>0</v>
      </c>
      <c r="L353" s="362"/>
      <c r="M353" s="363"/>
      <c r="N353" s="361">
        <f t="shared" si="16"/>
        <v>0</v>
      </c>
      <c r="O353" s="362"/>
      <c r="P353" s="363"/>
      <c r="Q353" s="361">
        <f t="shared" si="17"/>
        <v>0</v>
      </c>
      <c r="R353" s="362"/>
      <c r="S353" s="363"/>
      <c r="T353" s="14"/>
    </row>
    <row r="354" spans="2:20" hidden="1" outlineLevel="2">
      <c r="B354" s="2"/>
      <c r="C354" s="1">
        <v>339</v>
      </c>
      <c r="D354" s="225"/>
      <c r="E354" s="225"/>
      <c r="F354" s="225"/>
      <c r="G354" s="225"/>
      <c r="H354" s="311">
        <v>0</v>
      </c>
      <c r="I354" s="311">
        <v>0</v>
      </c>
      <c r="J354" s="312">
        <v>0</v>
      </c>
      <c r="K354" s="361">
        <f t="shared" si="15"/>
        <v>0</v>
      </c>
      <c r="L354" s="362"/>
      <c r="M354" s="363"/>
      <c r="N354" s="361">
        <f t="shared" si="16"/>
        <v>0</v>
      </c>
      <c r="O354" s="362"/>
      <c r="P354" s="363"/>
      <c r="Q354" s="361">
        <f t="shared" si="17"/>
        <v>0</v>
      </c>
      <c r="R354" s="362"/>
      <c r="S354" s="363"/>
      <c r="T354" s="14"/>
    </row>
    <row r="355" spans="2:20" hidden="1" outlineLevel="2">
      <c r="B355" s="2"/>
      <c r="C355" s="1">
        <v>340</v>
      </c>
      <c r="D355" s="225"/>
      <c r="E355" s="225"/>
      <c r="F355" s="225"/>
      <c r="G355" s="225"/>
      <c r="H355" s="311">
        <v>0</v>
      </c>
      <c r="I355" s="311">
        <v>0</v>
      </c>
      <c r="J355" s="312">
        <v>0</v>
      </c>
      <c r="K355" s="361">
        <f t="shared" si="15"/>
        <v>0</v>
      </c>
      <c r="L355" s="362"/>
      <c r="M355" s="363"/>
      <c r="N355" s="361">
        <f t="shared" si="16"/>
        <v>0</v>
      </c>
      <c r="O355" s="362"/>
      <c r="P355" s="363"/>
      <c r="Q355" s="361">
        <f t="shared" si="17"/>
        <v>0</v>
      </c>
      <c r="R355" s="362"/>
      <c r="S355" s="363"/>
      <c r="T355" s="14"/>
    </row>
    <row r="356" spans="2:20" hidden="1" outlineLevel="2">
      <c r="B356" s="2"/>
      <c r="C356" s="1">
        <v>341</v>
      </c>
      <c r="D356" s="225"/>
      <c r="E356" s="225"/>
      <c r="F356" s="225"/>
      <c r="G356" s="225"/>
      <c r="H356" s="311">
        <v>0</v>
      </c>
      <c r="I356" s="311">
        <v>0</v>
      </c>
      <c r="J356" s="312">
        <v>0</v>
      </c>
      <c r="K356" s="361">
        <f t="shared" si="15"/>
        <v>0</v>
      </c>
      <c r="L356" s="362"/>
      <c r="M356" s="363"/>
      <c r="N356" s="361">
        <f t="shared" si="16"/>
        <v>0</v>
      </c>
      <c r="O356" s="362"/>
      <c r="P356" s="363"/>
      <c r="Q356" s="361">
        <f t="shared" si="17"/>
        <v>0</v>
      </c>
      <c r="R356" s="362"/>
      <c r="S356" s="363"/>
      <c r="T356" s="14"/>
    </row>
    <row r="357" spans="2:20" hidden="1" outlineLevel="2">
      <c r="B357" s="2"/>
      <c r="C357" s="1">
        <v>342</v>
      </c>
      <c r="D357" s="225"/>
      <c r="E357" s="225"/>
      <c r="F357" s="225"/>
      <c r="G357" s="225"/>
      <c r="H357" s="311">
        <v>0</v>
      </c>
      <c r="I357" s="311">
        <v>0</v>
      </c>
      <c r="J357" s="312">
        <v>0</v>
      </c>
      <c r="K357" s="361">
        <f t="shared" si="15"/>
        <v>0</v>
      </c>
      <c r="L357" s="362"/>
      <c r="M357" s="363"/>
      <c r="N357" s="361">
        <f t="shared" si="16"/>
        <v>0</v>
      </c>
      <c r="O357" s="362"/>
      <c r="P357" s="363"/>
      <c r="Q357" s="361">
        <f t="shared" si="17"/>
        <v>0</v>
      </c>
      <c r="R357" s="362"/>
      <c r="S357" s="363"/>
      <c r="T357" s="14"/>
    </row>
    <row r="358" spans="2:20" hidden="1" outlineLevel="2">
      <c r="B358" s="2"/>
      <c r="C358" s="1">
        <v>343</v>
      </c>
      <c r="D358" s="225"/>
      <c r="E358" s="225"/>
      <c r="F358" s="225"/>
      <c r="G358" s="225"/>
      <c r="H358" s="311">
        <v>0</v>
      </c>
      <c r="I358" s="311">
        <v>0</v>
      </c>
      <c r="J358" s="312">
        <v>0</v>
      </c>
      <c r="K358" s="361">
        <f t="shared" si="15"/>
        <v>0</v>
      </c>
      <c r="L358" s="362"/>
      <c r="M358" s="363"/>
      <c r="N358" s="361">
        <f t="shared" si="16"/>
        <v>0</v>
      </c>
      <c r="O358" s="362"/>
      <c r="P358" s="363"/>
      <c r="Q358" s="361">
        <f t="shared" si="17"/>
        <v>0</v>
      </c>
      <c r="R358" s="362"/>
      <c r="S358" s="363"/>
      <c r="T358" s="14"/>
    </row>
    <row r="359" spans="2:20" hidden="1" outlineLevel="2">
      <c r="B359" s="2"/>
      <c r="C359" s="1">
        <v>344</v>
      </c>
      <c r="D359" s="225"/>
      <c r="E359" s="225"/>
      <c r="F359" s="225"/>
      <c r="G359" s="225"/>
      <c r="H359" s="311">
        <v>0</v>
      </c>
      <c r="I359" s="311">
        <v>0</v>
      </c>
      <c r="J359" s="312">
        <v>0</v>
      </c>
      <c r="K359" s="361">
        <f t="shared" si="15"/>
        <v>0</v>
      </c>
      <c r="L359" s="362"/>
      <c r="M359" s="363"/>
      <c r="N359" s="361">
        <f t="shared" si="16"/>
        <v>0</v>
      </c>
      <c r="O359" s="362"/>
      <c r="P359" s="363"/>
      <c r="Q359" s="361">
        <f t="shared" si="17"/>
        <v>0</v>
      </c>
      <c r="R359" s="362"/>
      <c r="S359" s="363"/>
      <c r="T359" s="14"/>
    </row>
    <row r="360" spans="2:20" hidden="1" outlineLevel="2">
      <c r="B360" s="2"/>
      <c r="C360" s="1">
        <v>345</v>
      </c>
      <c r="D360" s="225"/>
      <c r="E360" s="225"/>
      <c r="F360" s="225"/>
      <c r="G360" s="225"/>
      <c r="H360" s="311">
        <v>0</v>
      </c>
      <c r="I360" s="311">
        <v>0</v>
      </c>
      <c r="J360" s="312">
        <v>0</v>
      </c>
      <c r="K360" s="361">
        <f t="shared" si="15"/>
        <v>0</v>
      </c>
      <c r="L360" s="362"/>
      <c r="M360" s="363"/>
      <c r="N360" s="361">
        <f t="shared" si="16"/>
        <v>0</v>
      </c>
      <c r="O360" s="362"/>
      <c r="P360" s="363"/>
      <c r="Q360" s="361">
        <f t="shared" si="17"/>
        <v>0</v>
      </c>
      <c r="R360" s="362"/>
      <c r="S360" s="363"/>
      <c r="T360" s="14"/>
    </row>
    <row r="361" spans="2:20" hidden="1" outlineLevel="2">
      <c r="B361" s="2"/>
      <c r="C361" s="1">
        <v>346</v>
      </c>
      <c r="D361" s="225"/>
      <c r="E361" s="225"/>
      <c r="F361" s="225"/>
      <c r="G361" s="225"/>
      <c r="H361" s="311">
        <v>0</v>
      </c>
      <c r="I361" s="311">
        <v>0</v>
      </c>
      <c r="J361" s="312">
        <v>0</v>
      </c>
      <c r="K361" s="361">
        <f t="shared" si="15"/>
        <v>0</v>
      </c>
      <c r="L361" s="362"/>
      <c r="M361" s="363"/>
      <c r="N361" s="361">
        <f t="shared" si="16"/>
        <v>0</v>
      </c>
      <c r="O361" s="362"/>
      <c r="P361" s="363"/>
      <c r="Q361" s="361">
        <f t="shared" si="17"/>
        <v>0</v>
      </c>
      <c r="R361" s="362"/>
      <c r="S361" s="363"/>
      <c r="T361" s="14"/>
    </row>
    <row r="362" spans="2:20" hidden="1" outlineLevel="2">
      <c r="B362" s="2"/>
      <c r="C362" s="1">
        <v>347</v>
      </c>
      <c r="D362" s="225"/>
      <c r="E362" s="225"/>
      <c r="F362" s="225"/>
      <c r="G362" s="225"/>
      <c r="H362" s="311">
        <v>0</v>
      </c>
      <c r="I362" s="311">
        <v>0</v>
      </c>
      <c r="J362" s="312">
        <v>0</v>
      </c>
      <c r="K362" s="361">
        <f t="shared" si="15"/>
        <v>0</v>
      </c>
      <c r="L362" s="362"/>
      <c r="M362" s="363"/>
      <c r="N362" s="361">
        <f t="shared" si="16"/>
        <v>0</v>
      </c>
      <c r="O362" s="362"/>
      <c r="P362" s="363"/>
      <c r="Q362" s="361">
        <f t="shared" si="17"/>
        <v>0</v>
      </c>
      <c r="R362" s="362"/>
      <c r="S362" s="363"/>
      <c r="T362" s="14"/>
    </row>
    <row r="363" spans="2:20" hidden="1" outlineLevel="2">
      <c r="B363" s="2"/>
      <c r="C363" s="1">
        <v>348</v>
      </c>
      <c r="D363" s="225"/>
      <c r="E363" s="225"/>
      <c r="F363" s="225"/>
      <c r="G363" s="225"/>
      <c r="H363" s="311">
        <v>0</v>
      </c>
      <c r="I363" s="311">
        <v>0</v>
      </c>
      <c r="J363" s="312">
        <v>0</v>
      </c>
      <c r="K363" s="361">
        <f t="shared" si="15"/>
        <v>0</v>
      </c>
      <c r="L363" s="362"/>
      <c r="M363" s="363"/>
      <c r="N363" s="361">
        <f t="shared" si="16"/>
        <v>0</v>
      </c>
      <c r="O363" s="362"/>
      <c r="P363" s="363"/>
      <c r="Q363" s="361">
        <f t="shared" si="17"/>
        <v>0</v>
      </c>
      <c r="R363" s="362"/>
      <c r="S363" s="363"/>
      <c r="T363" s="14"/>
    </row>
    <row r="364" spans="2:20" hidden="1" outlineLevel="2">
      <c r="B364" s="2"/>
      <c r="C364" s="1">
        <v>349</v>
      </c>
      <c r="D364" s="225"/>
      <c r="E364" s="225"/>
      <c r="F364" s="225"/>
      <c r="G364" s="225"/>
      <c r="H364" s="311">
        <v>0</v>
      </c>
      <c r="I364" s="311">
        <v>0</v>
      </c>
      <c r="J364" s="312">
        <v>0</v>
      </c>
      <c r="K364" s="361">
        <f t="shared" si="15"/>
        <v>0</v>
      </c>
      <c r="L364" s="362"/>
      <c r="M364" s="363"/>
      <c r="N364" s="361">
        <f t="shared" si="16"/>
        <v>0</v>
      </c>
      <c r="O364" s="362"/>
      <c r="P364" s="363"/>
      <c r="Q364" s="361">
        <f t="shared" si="17"/>
        <v>0</v>
      </c>
      <c r="R364" s="362"/>
      <c r="S364" s="363"/>
      <c r="T364" s="14"/>
    </row>
    <row r="365" spans="2:20" ht="14.25" hidden="1" customHeight="1" outlineLevel="2">
      <c r="B365" s="2"/>
      <c r="C365" s="1">
        <v>350</v>
      </c>
      <c r="D365" s="225"/>
      <c r="E365" s="225"/>
      <c r="F365" s="225"/>
      <c r="G365" s="225"/>
      <c r="H365" s="311">
        <v>0</v>
      </c>
      <c r="I365" s="311">
        <v>0</v>
      </c>
      <c r="J365" s="312">
        <v>0</v>
      </c>
      <c r="K365" s="366">
        <f t="shared" si="15"/>
        <v>0</v>
      </c>
      <c r="L365" s="367"/>
      <c r="M365" s="368"/>
      <c r="N365" s="366">
        <f t="shared" si="16"/>
        <v>0</v>
      </c>
      <c r="O365" s="367"/>
      <c r="P365" s="368"/>
      <c r="Q365" s="361">
        <f t="shared" si="17"/>
        <v>0</v>
      </c>
      <c r="R365" s="362"/>
      <c r="S365" s="363"/>
      <c r="T365" s="313"/>
    </row>
    <row r="366" spans="2:20" ht="20.25" customHeight="1" outlineLevel="1" collapsed="1" thickBot="1">
      <c r="B366" s="2"/>
      <c r="D366" s="18"/>
      <c r="E366" s="18"/>
      <c r="F366" s="18"/>
      <c r="G366" s="18"/>
      <c r="H366" s="19"/>
      <c r="I366" s="314"/>
      <c r="J366" s="315" t="s">
        <v>95</v>
      </c>
      <c r="K366" s="358">
        <f>SUM(K16:M365)</f>
        <v>0</v>
      </c>
      <c r="L366" s="359"/>
      <c r="M366" s="359"/>
      <c r="N366" s="358">
        <f>SUM(N16:P365)</f>
        <v>0</v>
      </c>
      <c r="O366" s="359"/>
      <c r="P366" s="359"/>
      <c r="Q366" s="360">
        <f>SUM(Q16:S365)</f>
        <v>0</v>
      </c>
      <c r="R366" s="360"/>
      <c r="S366" s="360"/>
      <c r="T366" s="14"/>
    </row>
    <row r="367" spans="2:20" ht="7.5" customHeight="1" thickTop="1">
      <c r="B367" s="2"/>
      <c r="T367" s="14"/>
    </row>
    <row r="368" spans="2:20" ht="7.5" customHeight="1">
      <c r="B368" s="2"/>
      <c r="T368" s="14"/>
    </row>
    <row r="369" spans="2:20" ht="7.5" customHeight="1">
      <c r="B369" s="2"/>
      <c r="T369" s="14"/>
    </row>
    <row r="370" spans="2:20" ht="18.75" customHeight="1" thickBot="1">
      <c r="B370" s="20"/>
      <c r="C370" s="21"/>
      <c r="D370" s="21"/>
      <c r="E370" s="21"/>
      <c r="F370" s="21"/>
      <c r="G370" s="21"/>
      <c r="H370" s="21"/>
      <c r="I370" s="21"/>
      <c r="J370" s="21"/>
      <c r="K370" s="21"/>
      <c r="L370" s="21"/>
      <c r="M370" s="21"/>
      <c r="N370" s="21"/>
      <c r="O370" s="21"/>
      <c r="P370" s="21"/>
      <c r="Q370" s="21"/>
      <c r="R370" s="21"/>
      <c r="S370" s="21"/>
      <c r="T370" s="22"/>
    </row>
  </sheetData>
  <sheetProtection algorithmName="SHA-512" hashValue="9Oqgnv3chBEeZr2+VQqSd12sQesJUumGNfDrHZcaCmIM1vH50fpQFYgvSVkKe5t4KTxxPUE2YBgu2LZw+HiSQg==" saltValue="y7eAS80I2+HIU/AtpicBAg==" spinCount="100000" sheet="1" formatRows="0" selectLockedCells="1"/>
  <mergeCells count="1058">
    <mergeCell ref="K362:M362"/>
    <mergeCell ref="N362:P362"/>
    <mergeCell ref="Q362:S362"/>
    <mergeCell ref="K361:M361"/>
    <mergeCell ref="N361:P361"/>
    <mergeCell ref="Q361:S361"/>
    <mergeCell ref="K360:M360"/>
    <mergeCell ref="N360:P360"/>
    <mergeCell ref="Q360:S360"/>
    <mergeCell ref="K365:M365"/>
    <mergeCell ref="N365:P365"/>
    <mergeCell ref="Q365:S365"/>
    <mergeCell ref="K364:M364"/>
    <mergeCell ref="N364:P364"/>
    <mergeCell ref="Q364:S364"/>
    <mergeCell ref="K363:M363"/>
    <mergeCell ref="N363:P363"/>
    <mergeCell ref="Q363:S363"/>
    <mergeCell ref="K356:M356"/>
    <mergeCell ref="N356:P356"/>
    <mergeCell ref="Q356:S356"/>
    <mergeCell ref="K355:M355"/>
    <mergeCell ref="N355:P355"/>
    <mergeCell ref="Q355:S355"/>
    <mergeCell ref="K354:M354"/>
    <mergeCell ref="N354:P354"/>
    <mergeCell ref="Q354:S354"/>
    <mergeCell ref="K359:M359"/>
    <mergeCell ref="N359:P359"/>
    <mergeCell ref="Q359:S359"/>
    <mergeCell ref="K358:M358"/>
    <mergeCell ref="N358:P358"/>
    <mergeCell ref="Q358:S358"/>
    <mergeCell ref="K357:M357"/>
    <mergeCell ref="N357:P357"/>
    <mergeCell ref="Q357:S357"/>
    <mergeCell ref="K350:M350"/>
    <mergeCell ref="N350:P350"/>
    <mergeCell ref="Q350:S350"/>
    <mergeCell ref="K349:M349"/>
    <mergeCell ref="N349:P349"/>
    <mergeCell ref="Q349:S349"/>
    <mergeCell ref="K348:M348"/>
    <mergeCell ref="N348:P348"/>
    <mergeCell ref="Q348:S348"/>
    <mergeCell ref="K353:M353"/>
    <mergeCell ref="N353:P353"/>
    <mergeCell ref="Q353:S353"/>
    <mergeCell ref="K352:M352"/>
    <mergeCell ref="N352:P352"/>
    <mergeCell ref="Q352:S352"/>
    <mergeCell ref="K351:M351"/>
    <mergeCell ref="N351:P351"/>
    <mergeCell ref="Q351:S351"/>
    <mergeCell ref="K344:M344"/>
    <mergeCell ref="N344:P344"/>
    <mergeCell ref="Q344:S344"/>
    <mergeCell ref="K343:M343"/>
    <mergeCell ref="N343:P343"/>
    <mergeCell ref="Q343:S343"/>
    <mergeCell ref="K342:M342"/>
    <mergeCell ref="N342:P342"/>
    <mergeCell ref="Q342:S342"/>
    <mergeCell ref="K347:M347"/>
    <mergeCell ref="N347:P347"/>
    <mergeCell ref="Q347:S347"/>
    <mergeCell ref="K346:M346"/>
    <mergeCell ref="N346:P346"/>
    <mergeCell ref="Q346:S346"/>
    <mergeCell ref="K345:M345"/>
    <mergeCell ref="N345:P345"/>
    <mergeCell ref="Q345:S345"/>
    <mergeCell ref="K338:M338"/>
    <mergeCell ref="N338:P338"/>
    <mergeCell ref="Q338:S338"/>
    <mergeCell ref="K337:M337"/>
    <mergeCell ref="N337:P337"/>
    <mergeCell ref="Q337:S337"/>
    <mergeCell ref="K336:M336"/>
    <mergeCell ref="N336:P336"/>
    <mergeCell ref="Q336:S336"/>
    <mergeCell ref="K341:M341"/>
    <mergeCell ref="N341:P341"/>
    <mergeCell ref="Q341:S341"/>
    <mergeCell ref="K340:M340"/>
    <mergeCell ref="N340:P340"/>
    <mergeCell ref="Q340:S340"/>
    <mergeCell ref="K339:M339"/>
    <mergeCell ref="N339:P339"/>
    <mergeCell ref="Q339:S339"/>
    <mergeCell ref="K332:M332"/>
    <mergeCell ref="N332:P332"/>
    <mergeCell ref="Q332:S332"/>
    <mergeCell ref="K331:M331"/>
    <mergeCell ref="N331:P331"/>
    <mergeCell ref="Q331:S331"/>
    <mergeCell ref="K330:M330"/>
    <mergeCell ref="N330:P330"/>
    <mergeCell ref="Q330:S330"/>
    <mergeCell ref="K335:M335"/>
    <mergeCell ref="N335:P335"/>
    <mergeCell ref="Q335:S335"/>
    <mergeCell ref="K334:M334"/>
    <mergeCell ref="N334:P334"/>
    <mergeCell ref="Q334:S334"/>
    <mergeCell ref="K333:M333"/>
    <mergeCell ref="N333:P333"/>
    <mergeCell ref="Q333:S333"/>
    <mergeCell ref="K326:M326"/>
    <mergeCell ref="N326:P326"/>
    <mergeCell ref="Q326:S326"/>
    <mergeCell ref="K325:M325"/>
    <mergeCell ref="N325:P325"/>
    <mergeCell ref="Q325:S325"/>
    <mergeCell ref="K324:M324"/>
    <mergeCell ref="N324:P324"/>
    <mergeCell ref="Q324:S324"/>
    <mergeCell ref="K329:M329"/>
    <mergeCell ref="N329:P329"/>
    <mergeCell ref="Q329:S329"/>
    <mergeCell ref="K328:M328"/>
    <mergeCell ref="N328:P328"/>
    <mergeCell ref="Q328:S328"/>
    <mergeCell ref="K327:M327"/>
    <mergeCell ref="N327:P327"/>
    <mergeCell ref="Q327:S327"/>
    <mergeCell ref="K320:M320"/>
    <mergeCell ref="N320:P320"/>
    <mergeCell ref="Q320:S320"/>
    <mergeCell ref="K319:M319"/>
    <mergeCell ref="N319:P319"/>
    <mergeCell ref="Q319:S319"/>
    <mergeCell ref="K318:M318"/>
    <mergeCell ref="N318:P318"/>
    <mergeCell ref="Q318:S318"/>
    <mergeCell ref="K323:M323"/>
    <mergeCell ref="N323:P323"/>
    <mergeCell ref="Q323:S323"/>
    <mergeCell ref="K322:M322"/>
    <mergeCell ref="N322:P322"/>
    <mergeCell ref="Q322:S322"/>
    <mergeCell ref="K321:M321"/>
    <mergeCell ref="N321:P321"/>
    <mergeCell ref="Q321:S321"/>
    <mergeCell ref="K314:M314"/>
    <mergeCell ref="N314:P314"/>
    <mergeCell ref="Q314:S314"/>
    <mergeCell ref="K313:M313"/>
    <mergeCell ref="N313:P313"/>
    <mergeCell ref="Q313:S313"/>
    <mergeCell ref="K312:M312"/>
    <mergeCell ref="N312:P312"/>
    <mergeCell ref="Q312:S312"/>
    <mergeCell ref="K317:M317"/>
    <mergeCell ref="N317:P317"/>
    <mergeCell ref="Q317:S317"/>
    <mergeCell ref="K316:M316"/>
    <mergeCell ref="N316:P316"/>
    <mergeCell ref="Q316:S316"/>
    <mergeCell ref="K315:M315"/>
    <mergeCell ref="N315:P315"/>
    <mergeCell ref="Q315:S315"/>
    <mergeCell ref="K308:M308"/>
    <mergeCell ref="N308:P308"/>
    <mergeCell ref="Q308:S308"/>
    <mergeCell ref="K307:M307"/>
    <mergeCell ref="N307:P307"/>
    <mergeCell ref="Q307:S307"/>
    <mergeCell ref="K306:M306"/>
    <mergeCell ref="N306:P306"/>
    <mergeCell ref="Q306:S306"/>
    <mergeCell ref="K311:M311"/>
    <mergeCell ref="N311:P311"/>
    <mergeCell ref="Q311:S311"/>
    <mergeCell ref="K310:M310"/>
    <mergeCell ref="N310:P310"/>
    <mergeCell ref="Q310:S310"/>
    <mergeCell ref="K309:M309"/>
    <mergeCell ref="N309:P309"/>
    <mergeCell ref="Q309:S309"/>
    <mergeCell ref="K302:M302"/>
    <mergeCell ref="N302:P302"/>
    <mergeCell ref="Q302:S302"/>
    <mergeCell ref="K301:M301"/>
    <mergeCell ref="N301:P301"/>
    <mergeCell ref="Q301:S301"/>
    <mergeCell ref="K300:M300"/>
    <mergeCell ref="N300:P300"/>
    <mergeCell ref="Q300:S300"/>
    <mergeCell ref="K305:M305"/>
    <mergeCell ref="N305:P305"/>
    <mergeCell ref="Q305:S305"/>
    <mergeCell ref="K304:M304"/>
    <mergeCell ref="N304:P304"/>
    <mergeCell ref="Q304:S304"/>
    <mergeCell ref="K303:M303"/>
    <mergeCell ref="N303:P303"/>
    <mergeCell ref="Q303:S303"/>
    <mergeCell ref="K296:M296"/>
    <mergeCell ref="N296:P296"/>
    <mergeCell ref="Q296:S296"/>
    <mergeCell ref="K295:M295"/>
    <mergeCell ref="N295:P295"/>
    <mergeCell ref="Q295:S295"/>
    <mergeCell ref="K294:M294"/>
    <mergeCell ref="N294:P294"/>
    <mergeCell ref="Q294:S294"/>
    <mergeCell ref="K299:M299"/>
    <mergeCell ref="N299:P299"/>
    <mergeCell ref="Q299:S299"/>
    <mergeCell ref="K298:M298"/>
    <mergeCell ref="N298:P298"/>
    <mergeCell ref="Q298:S298"/>
    <mergeCell ref="K297:M297"/>
    <mergeCell ref="N297:P297"/>
    <mergeCell ref="Q297:S297"/>
    <mergeCell ref="K290:M290"/>
    <mergeCell ref="N290:P290"/>
    <mergeCell ref="Q290:S290"/>
    <mergeCell ref="K289:M289"/>
    <mergeCell ref="N289:P289"/>
    <mergeCell ref="Q289:S289"/>
    <mergeCell ref="K288:M288"/>
    <mergeCell ref="N288:P288"/>
    <mergeCell ref="Q288:S288"/>
    <mergeCell ref="K293:M293"/>
    <mergeCell ref="N293:P293"/>
    <mergeCell ref="Q293:S293"/>
    <mergeCell ref="K292:M292"/>
    <mergeCell ref="N292:P292"/>
    <mergeCell ref="Q292:S292"/>
    <mergeCell ref="K291:M291"/>
    <mergeCell ref="N291:P291"/>
    <mergeCell ref="Q291:S291"/>
    <mergeCell ref="K284:M284"/>
    <mergeCell ref="N284:P284"/>
    <mergeCell ref="Q284:S284"/>
    <mergeCell ref="K283:M283"/>
    <mergeCell ref="N283:P283"/>
    <mergeCell ref="Q283:S283"/>
    <mergeCell ref="K282:M282"/>
    <mergeCell ref="N282:P282"/>
    <mergeCell ref="Q282:S282"/>
    <mergeCell ref="K287:M287"/>
    <mergeCell ref="N287:P287"/>
    <mergeCell ref="Q287:S287"/>
    <mergeCell ref="K286:M286"/>
    <mergeCell ref="N286:P286"/>
    <mergeCell ref="Q286:S286"/>
    <mergeCell ref="K285:M285"/>
    <mergeCell ref="N285:P285"/>
    <mergeCell ref="Q285:S285"/>
    <mergeCell ref="K278:M278"/>
    <mergeCell ref="N278:P278"/>
    <mergeCell ref="Q278:S278"/>
    <mergeCell ref="K277:M277"/>
    <mergeCell ref="N277:P277"/>
    <mergeCell ref="Q277:S277"/>
    <mergeCell ref="K276:M276"/>
    <mergeCell ref="N276:P276"/>
    <mergeCell ref="Q276:S276"/>
    <mergeCell ref="K281:M281"/>
    <mergeCell ref="N281:P281"/>
    <mergeCell ref="Q281:S281"/>
    <mergeCell ref="K280:M280"/>
    <mergeCell ref="N280:P280"/>
    <mergeCell ref="Q280:S280"/>
    <mergeCell ref="K279:M279"/>
    <mergeCell ref="N279:P279"/>
    <mergeCell ref="Q279:S279"/>
    <mergeCell ref="K272:M272"/>
    <mergeCell ref="N272:P272"/>
    <mergeCell ref="Q272:S272"/>
    <mergeCell ref="K271:M271"/>
    <mergeCell ref="N271:P271"/>
    <mergeCell ref="Q271:S271"/>
    <mergeCell ref="K270:M270"/>
    <mergeCell ref="N270:P270"/>
    <mergeCell ref="Q270:S270"/>
    <mergeCell ref="K275:M275"/>
    <mergeCell ref="N275:P275"/>
    <mergeCell ref="Q275:S275"/>
    <mergeCell ref="K274:M274"/>
    <mergeCell ref="N274:P274"/>
    <mergeCell ref="Q274:S274"/>
    <mergeCell ref="K273:M273"/>
    <mergeCell ref="N273:P273"/>
    <mergeCell ref="Q273:S273"/>
    <mergeCell ref="K266:M266"/>
    <mergeCell ref="N266:P266"/>
    <mergeCell ref="Q266:S266"/>
    <mergeCell ref="K265:M265"/>
    <mergeCell ref="N265:P265"/>
    <mergeCell ref="Q265:S265"/>
    <mergeCell ref="K264:M264"/>
    <mergeCell ref="N264:P264"/>
    <mergeCell ref="Q264:S264"/>
    <mergeCell ref="K269:M269"/>
    <mergeCell ref="N269:P269"/>
    <mergeCell ref="Q269:S269"/>
    <mergeCell ref="K268:M268"/>
    <mergeCell ref="N268:P268"/>
    <mergeCell ref="Q268:S268"/>
    <mergeCell ref="K267:M267"/>
    <mergeCell ref="N267:P267"/>
    <mergeCell ref="Q267:S267"/>
    <mergeCell ref="K260:M260"/>
    <mergeCell ref="N260:P260"/>
    <mergeCell ref="Q260:S260"/>
    <mergeCell ref="K259:M259"/>
    <mergeCell ref="N259:P259"/>
    <mergeCell ref="Q259:S259"/>
    <mergeCell ref="K258:M258"/>
    <mergeCell ref="N258:P258"/>
    <mergeCell ref="Q258:S258"/>
    <mergeCell ref="K263:M263"/>
    <mergeCell ref="N263:P263"/>
    <mergeCell ref="Q263:S263"/>
    <mergeCell ref="K262:M262"/>
    <mergeCell ref="N262:P262"/>
    <mergeCell ref="Q262:S262"/>
    <mergeCell ref="K261:M261"/>
    <mergeCell ref="N261:P261"/>
    <mergeCell ref="Q261:S261"/>
    <mergeCell ref="K254:M254"/>
    <mergeCell ref="N254:P254"/>
    <mergeCell ref="Q254:S254"/>
    <mergeCell ref="K253:M253"/>
    <mergeCell ref="N253:P253"/>
    <mergeCell ref="Q253:S253"/>
    <mergeCell ref="K252:M252"/>
    <mergeCell ref="N252:P252"/>
    <mergeCell ref="Q252:S252"/>
    <mergeCell ref="K257:M257"/>
    <mergeCell ref="N257:P257"/>
    <mergeCell ref="Q257:S257"/>
    <mergeCell ref="K256:M256"/>
    <mergeCell ref="N256:P256"/>
    <mergeCell ref="Q256:S256"/>
    <mergeCell ref="K255:M255"/>
    <mergeCell ref="N255:P255"/>
    <mergeCell ref="Q255:S255"/>
    <mergeCell ref="K248:M248"/>
    <mergeCell ref="N248:P248"/>
    <mergeCell ref="Q248:S248"/>
    <mergeCell ref="K247:M247"/>
    <mergeCell ref="N247:P247"/>
    <mergeCell ref="Q247:S247"/>
    <mergeCell ref="K246:M246"/>
    <mergeCell ref="N246:P246"/>
    <mergeCell ref="Q246:S246"/>
    <mergeCell ref="K251:M251"/>
    <mergeCell ref="N251:P251"/>
    <mergeCell ref="Q251:S251"/>
    <mergeCell ref="K250:M250"/>
    <mergeCell ref="N250:P250"/>
    <mergeCell ref="Q250:S250"/>
    <mergeCell ref="K249:M249"/>
    <mergeCell ref="N249:P249"/>
    <mergeCell ref="Q249:S249"/>
    <mergeCell ref="K242:M242"/>
    <mergeCell ref="N242:P242"/>
    <mergeCell ref="Q242:S242"/>
    <mergeCell ref="K241:M241"/>
    <mergeCell ref="N241:P241"/>
    <mergeCell ref="Q241:S241"/>
    <mergeCell ref="K240:M240"/>
    <mergeCell ref="N240:P240"/>
    <mergeCell ref="Q240:S240"/>
    <mergeCell ref="K245:M245"/>
    <mergeCell ref="N245:P245"/>
    <mergeCell ref="Q245:S245"/>
    <mergeCell ref="K244:M244"/>
    <mergeCell ref="N244:P244"/>
    <mergeCell ref="Q244:S244"/>
    <mergeCell ref="K243:M243"/>
    <mergeCell ref="N243:P243"/>
    <mergeCell ref="Q243:S243"/>
    <mergeCell ref="K236:M236"/>
    <mergeCell ref="N236:P236"/>
    <mergeCell ref="Q236:S236"/>
    <mergeCell ref="K235:M235"/>
    <mergeCell ref="N235:P235"/>
    <mergeCell ref="Q235:S235"/>
    <mergeCell ref="K234:M234"/>
    <mergeCell ref="N234:P234"/>
    <mergeCell ref="Q234:S234"/>
    <mergeCell ref="K239:M239"/>
    <mergeCell ref="N239:P239"/>
    <mergeCell ref="Q239:S239"/>
    <mergeCell ref="K238:M238"/>
    <mergeCell ref="N238:P238"/>
    <mergeCell ref="Q238:S238"/>
    <mergeCell ref="K237:M237"/>
    <mergeCell ref="N237:P237"/>
    <mergeCell ref="Q237:S237"/>
    <mergeCell ref="K230:M230"/>
    <mergeCell ref="N230:P230"/>
    <mergeCell ref="Q230:S230"/>
    <mergeCell ref="K229:M229"/>
    <mergeCell ref="N229:P229"/>
    <mergeCell ref="Q229:S229"/>
    <mergeCell ref="K228:M228"/>
    <mergeCell ref="N228:P228"/>
    <mergeCell ref="Q228:S228"/>
    <mergeCell ref="K233:M233"/>
    <mergeCell ref="N233:P233"/>
    <mergeCell ref="Q233:S233"/>
    <mergeCell ref="K232:M232"/>
    <mergeCell ref="N232:P232"/>
    <mergeCell ref="Q232:S232"/>
    <mergeCell ref="K231:M231"/>
    <mergeCell ref="N231:P231"/>
    <mergeCell ref="Q231:S231"/>
    <mergeCell ref="K224:M224"/>
    <mergeCell ref="N224:P224"/>
    <mergeCell ref="Q224:S224"/>
    <mergeCell ref="K223:M223"/>
    <mergeCell ref="N223:P223"/>
    <mergeCell ref="Q223:S223"/>
    <mergeCell ref="K222:M222"/>
    <mergeCell ref="N222:P222"/>
    <mergeCell ref="Q222:S222"/>
    <mergeCell ref="K227:M227"/>
    <mergeCell ref="N227:P227"/>
    <mergeCell ref="Q227:S227"/>
    <mergeCell ref="K226:M226"/>
    <mergeCell ref="N226:P226"/>
    <mergeCell ref="Q226:S226"/>
    <mergeCell ref="K225:M225"/>
    <mergeCell ref="N225:P225"/>
    <mergeCell ref="Q225:S225"/>
    <mergeCell ref="K218:M218"/>
    <mergeCell ref="N218:P218"/>
    <mergeCell ref="Q218:S218"/>
    <mergeCell ref="K217:M217"/>
    <mergeCell ref="N217:P217"/>
    <mergeCell ref="Q217:S217"/>
    <mergeCell ref="K216:M216"/>
    <mergeCell ref="N216:P216"/>
    <mergeCell ref="Q216:S216"/>
    <mergeCell ref="K221:M221"/>
    <mergeCell ref="N221:P221"/>
    <mergeCell ref="Q221:S221"/>
    <mergeCell ref="K220:M220"/>
    <mergeCell ref="N220:P220"/>
    <mergeCell ref="Q220:S220"/>
    <mergeCell ref="K219:M219"/>
    <mergeCell ref="N219:P219"/>
    <mergeCell ref="Q219:S219"/>
    <mergeCell ref="K212:M212"/>
    <mergeCell ref="N212:P212"/>
    <mergeCell ref="Q212:S212"/>
    <mergeCell ref="K211:M211"/>
    <mergeCell ref="N211:P211"/>
    <mergeCell ref="Q211:S211"/>
    <mergeCell ref="K210:M210"/>
    <mergeCell ref="N210:P210"/>
    <mergeCell ref="Q210:S210"/>
    <mergeCell ref="K215:M215"/>
    <mergeCell ref="N215:P215"/>
    <mergeCell ref="Q215:S215"/>
    <mergeCell ref="K214:M214"/>
    <mergeCell ref="N214:P214"/>
    <mergeCell ref="Q214:S214"/>
    <mergeCell ref="K213:M213"/>
    <mergeCell ref="N213:P213"/>
    <mergeCell ref="Q213:S213"/>
    <mergeCell ref="K206:M206"/>
    <mergeCell ref="N206:P206"/>
    <mergeCell ref="Q206:S206"/>
    <mergeCell ref="K205:M205"/>
    <mergeCell ref="N205:P205"/>
    <mergeCell ref="Q205:S205"/>
    <mergeCell ref="K204:M204"/>
    <mergeCell ref="N204:P204"/>
    <mergeCell ref="Q204:S204"/>
    <mergeCell ref="K209:M209"/>
    <mergeCell ref="N209:P209"/>
    <mergeCell ref="Q209:S209"/>
    <mergeCell ref="K208:M208"/>
    <mergeCell ref="N208:P208"/>
    <mergeCell ref="Q208:S208"/>
    <mergeCell ref="K207:M207"/>
    <mergeCell ref="N207:P207"/>
    <mergeCell ref="Q207:S207"/>
    <mergeCell ref="K200:M200"/>
    <mergeCell ref="N200:P200"/>
    <mergeCell ref="Q200:S200"/>
    <mergeCell ref="K199:M199"/>
    <mergeCell ref="N199:P199"/>
    <mergeCell ref="Q199:S199"/>
    <mergeCell ref="K198:M198"/>
    <mergeCell ref="N198:P198"/>
    <mergeCell ref="Q198:S198"/>
    <mergeCell ref="K203:M203"/>
    <mergeCell ref="N203:P203"/>
    <mergeCell ref="Q203:S203"/>
    <mergeCell ref="K202:M202"/>
    <mergeCell ref="N202:P202"/>
    <mergeCell ref="Q202:S202"/>
    <mergeCell ref="K201:M201"/>
    <mergeCell ref="N201:P201"/>
    <mergeCell ref="Q201:S201"/>
    <mergeCell ref="K194:M194"/>
    <mergeCell ref="N194:P194"/>
    <mergeCell ref="Q194:S194"/>
    <mergeCell ref="K193:M193"/>
    <mergeCell ref="N193:P193"/>
    <mergeCell ref="Q193:S193"/>
    <mergeCell ref="K192:M192"/>
    <mergeCell ref="N192:P192"/>
    <mergeCell ref="Q192:S192"/>
    <mergeCell ref="K197:M197"/>
    <mergeCell ref="N197:P197"/>
    <mergeCell ref="Q197:S197"/>
    <mergeCell ref="K196:M196"/>
    <mergeCell ref="N196:P196"/>
    <mergeCell ref="Q196:S196"/>
    <mergeCell ref="K195:M195"/>
    <mergeCell ref="N195:P195"/>
    <mergeCell ref="Q195:S195"/>
    <mergeCell ref="K188:M188"/>
    <mergeCell ref="N188:P188"/>
    <mergeCell ref="Q188:S188"/>
    <mergeCell ref="K187:M187"/>
    <mergeCell ref="N187:P187"/>
    <mergeCell ref="Q187:S187"/>
    <mergeCell ref="K186:M186"/>
    <mergeCell ref="N186:P186"/>
    <mergeCell ref="Q186:S186"/>
    <mergeCell ref="K191:M191"/>
    <mergeCell ref="N191:P191"/>
    <mergeCell ref="Q191:S191"/>
    <mergeCell ref="K190:M190"/>
    <mergeCell ref="N190:P190"/>
    <mergeCell ref="Q190:S190"/>
    <mergeCell ref="K189:M189"/>
    <mergeCell ref="N189:P189"/>
    <mergeCell ref="Q189:S189"/>
    <mergeCell ref="K182:M182"/>
    <mergeCell ref="N182:P182"/>
    <mergeCell ref="Q182:S182"/>
    <mergeCell ref="K181:M181"/>
    <mergeCell ref="N181:P181"/>
    <mergeCell ref="Q181:S181"/>
    <mergeCell ref="K180:M180"/>
    <mergeCell ref="N180:P180"/>
    <mergeCell ref="Q180:S180"/>
    <mergeCell ref="K185:M185"/>
    <mergeCell ref="N185:P185"/>
    <mergeCell ref="Q185:S185"/>
    <mergeCell ref="K184:M184"/>
    <mergeCell ref="N184:P184"/>
    <mergeCell ref="Q184:S184"/>
    <mergeCell ref="K183:M183"/>
    <mergeCell ref="N183:P183"/>
    <mergeCell ref="Q183:S183"/>
    <mergeCell ref="K176:M176"/>
    <mergeCell ref="N176:P176"/>
    <mergeCell ref="Q176:S176"/>
    <mergeCell ref="K175:M175"/>
    <mergeCell ref="N175:P175"/>
    <mergeCell ref="Q175:S175"/>
    <mergeCell ref="K174:M174"/>
    <mergeCell ref="N174:P174"/>
    <mergeCell ref="Q174:S174"/>
    <mergeCell ref="K179:M179"/>
    <mergeCell ref="N179:P179"/>
    <mergeCell ref="Q179:S179"/>
    <mergeCell ref="K178:M178"/>
    <mergeCell ref="N178:P178"/>
    <mergeCell ref="Q178:S178"/>
    <mergeCell ref="K177:M177"/>
    <mergeCell ref="N177:P177"/>
    <mergeCell ref="Q177:S177"/>
    <mergeCell ref="K170:M170"/>
    <mergeCell ref="N170:P170"/>
    <mergeCell ref="Q170:S170"/>
    <mergeCell ref="K169:M169"/>
    <mergeCell ref="N169:P169"/>
    <mergeCell ref="Q169:S169"/>
    <mergeCell ref="K168:M168"/>
    <mergeCell ref="N168:P168"/>
    <mergeCell ref="Q168:S168"/>
    <mergeCell ref="K173:M173"/>
    <mergeCell ref="N173:P173"/>
    <mergeCell ref="Q173:S173"/>
    <mergeCell ref="K172:M172"/>
    <mergeCell ref="N172:P172"/>
    <mergeCell ref="Q172:S172"/>
    <mergeCell ref="K171:M171"/>
    <mergeCell ref="N171:P171"/>
    <mergeCell ref="Q171:S171"/>
    <mergeCell ref="K164:M164"/>
    <mergeCell ref="N164:P164"/>
    <mergeCell ref="Q164:S164"/>
    <mergeCell ref="K163:M163"/>
    <mergeCell ref="N163:P163"/>
    <mergeCell ref="Q163:S163"/>
    <mergeCell ref="K162:M162"/>
    <mergeCell ref="N162:P162"/>
    <mergeCell ref="Q162:S162"/>
    <mergeCell ref="K167:M167"/>
    <mergeCell ref="N167:P167"/>
    <mergeCell ref="Q167:S167"/>
    <mergeCell ref="K166:M166"/>
    <mergeCell ref="N166:P166"/>
    <mergeCell ref="Q166:S166"/>
    <mergeCell ref="K165:M165"/>
    <mergeCell ref="N165:P165"/>
    <mergeCell ref="Q165:S165"/>
    <mergeCell ref="K158:M158"/>
    <mergeCell ref="N158:P158"/>
    <mergeCell ref="Q158:S158"/>
    <mergeCell ref="K157:M157"/>
    <mergeCell ref="N157:P157"/>
    <mergeCell ref="Q157:S157"/>
    <mergeCell ref="K156:M156"/>
    <mergeCell ref="N156:P156"/>
    <mergeCell ref="Q156:S156"/>
    <mergeCell ref="K161:M161"/>
    <mergeCell ref="N161:P161"/>
    <mergeCell ref="Q161:S161"/>
    <mergeCell ref="K160:M160"/>
    <mergeCell ref="N160:P160"/>
    <mergeCell ref="Q160:S160"/>
    <mergeCell ref="K159:M159"/>
    <mergeCell ref="N159:P159"/>
    <mergeCell ref="Q159:S159"/>
    <mergeCell ref="K152:M152"/>
    <mergeCell ref="N152:P152"/>
    <mergeCell ref="Q152:S152"/>
    <mergeCell ref="K151:M151"/>
    <mergeCell ref="N151:P151"/>
    <mergeCell ref="Q151:S151"/>
    <mergeCell ref="K150:M150"/>
    <mergeCell ref="N150:P150"/>
    <mergeCell ref="Q150:S150"/>
    <mergeCell ref="K155:M155"/>
    <mergeCell ref="N155:P155"/>
    <mergeCell ref="Q155:S155"/>
    <mergeCell ref="K154:M154"/>
    <mergeCell ref="N154:P154"/>
    <mergeCell ref="Q154:S154"/>
    <mergeCell ref="K153:M153"/>
    <mergeCell ref="N153:P153"/>
    <mergeCell ref="Q153:S153"/>
    <mergeCell ref="K146:M146"/>
    <mergeCell ref="N146:P146"/>
    <mergeCell ref="Q146:S146"/>
    <mergeCell ref="K145:M145"/>
    <mergeCell ref="N145:P145"/>
    <mergeCell ref="Q145:S145"/>
    <mergeCell ref="K144:M144"/>
    <mergeCell ref="N144:P144"/>
    <mergeCell ref="Q144:S144"/>
    <mergeCell ref="K149:M149"/>
    <mergeCell ref="N149:P149"/>
    <mergeCell ref="Q149:S149"/>
    <mergeCell ref="K148:M148"/>
    <mergeCell ref="N148:P148"/>
    <mergeCell ref="Q148:S148"/>
    <mergeCell ref="K147:M147"/>
    <mergeCell ref="N147:P147"/>
    <mergeCell ref="Q147:S147"/>
    <mergeCell ref="K140:M140"/>
    <mergeCell ref="N140:P140"/>
    <mergeCell ref="Q140:S140"/>
    <mergeCell ref="K139:M139"/>
    <mergeCell ref="N139:P139"/>
    <mergeCell ref="Q139:S139"/>
    <mergeCell ref="K138:M138"/>
    <mergeCell ref="N138:P138"/>
    <mergeCell ref="Q138:S138"/>
    <mergeCell ref="K143:M143"/>
    <mergeCell ref="N143:P143"/>
    <mergeCell ref="Q143:S143"/>
    <mergeCell ref="K142:M142"/>
    <mergeCell ref="N142:P142"/>
    <mergeCell ref="Q142:S142"/>
    <mergeCell ref="K141:M141"/>
    <mergeCell ref="N141:P141"/>
    <mergeCell ref="Q141:S141"/>
    <mergeCell ref="K134:M134"/>
    <mergeCell ref="N134:P134"/>
    <mergeCell ref="Q134:S134"/>
    <mergeCell ref="K133:M133"/>
    <mergeCell ref="N133:P133"/>
    <mergeCell ref="Q133:S133"/>
    <mergeCell ref="K132:M132"/>
    <mergeCell ref="N132:P132"/>
    <mergeCell ref="Q132:S132"/>
    <mergeCell ref="K137:M137"/>
    <mergeCell ref="N137:P137"/>
    <mergeCell ref="Q137:S137"/>
    <mergeCell ref="K136:M136"/>
    <mergeCell ref="N136:P136"/>
    <mergeCell ref="Q136:S136"/>
    <mergeCell ref="K135:M135"/>
    <mergeCell ref="N135:P135"/>
    <mergeCell ref="Q135:S135"/>
    <mergeCell ref="K128:M128"/>
    <mergeCell ref="N128:P128"/>
    <mergeCell ref="Q128:S128"/>
    <mergeCell ref="K127:M127"/>
    <mergeCell ref="N127:P127"/>
    <mergeCell ref="Q127:S127"/>
    <mergeCell ref="K126:M126"/>
    <mergeCell ref="N126:P126"/>
    <mergeCell ref="Q126:S126"/>
    <mergeCell ref="K131:M131"/>
    <mergeCell ref="N131:P131"/>
    <mergeCell ref="Q131:S131"/>
    <mergeCell ref="K130:M130"/>
    <mergeCell ref="N130:P130"/>
    <mergeCell ref="Q130:S130"/>
    <mergeCell ref="K129:M129"/>
    <mergeCell ref="N129:P129"/>
    <mergeCell ref="Q129:S129"/>
    <mergeCell ref="K122:M122"/>
    <mergeCell ref="N122:P122"/>
    <mergeCell ref="Q122:S122"/>
    <mergeCell ref="K121:M121"/>
    <mergeCell ref="N121:P121"/>
    <mergeCell ref="Q121:S121"/>
    <mergeCell ref="K120:M120"/>
    <mergeCell ref="N120:P120"/>
    <mergeCell ref="Q120:S120"/>
    <mergeCell ref="K125:M125"/>
    <mergeCell ref="N125:P125"/>
    <mergeCell ref="Q125:S125"/>
    <mergeCell ref="K124:M124"/>
    <mergeCell ref="N124:P124"/>
    <mergeCell ref="Q124:S124"/>
    <mergeCell ref="K123:M123"/>
    <mergeCell ref="N123:P123"/>
    <mergeCell ref="Q123:S123"/>
    <mergeCell ref="K116:M116"/>
    <mergeCell ref="N116:P116"/>
    <mergeCell ref="Q116:S116"/>
    <mergeCell ref="K115:M115"/>
    <mergeCell ref="N115:P115"/>
    <mergeCell ref="Q115:S115"/>
    <mergeCell ref="K114:M114"/>
    <mergeCell ref="N114:P114"/>
    <mergeCell ref="Q114:S114"/>
    <mergeCell ref="K119:M119"/>
    <mergeCell ref="N119:P119"/>
    <mergeCell ref="Q119:S119"/>
    <mergeCell ref="K118:M118"/>
    <mergeCell ref="N118:P118"/>
    <mergeCell ref="Q118:S118"/>
    <mergeCell ref="K117:M117"/>
    <mergeCell ref="N117:P117"/>
    <mergeCell ref="Q117:S117"/>
    <mergeCell ref="K110:M110"/>
    <mergeCell ref="N110:P110"/>
    <mergeCell ref="Q110:S110"/>
    <mergeCell ref="K109:M109"/>
    <mergeCell ref="N109:P109"/>
    <mergeCell ref="Q109:S109"/>
    <mergeCell ref="K108:M108"/>
    <mergeCell ref="N108:P108"/>
    <mergeCell ref="Q108:S108"/>
    <mergeCell ref="K113:M113"/>
    <mergeCell ref="N113:P113"/>
    <mergeCell ref="Q113:S113"/>
    <mergeCell ref="K112:M112"/>
    <mergeCell ref="N112:P112"/>
    <mergeCell ref="Q112:S112"/>
    <mergeCell ref="K111:M111"/>
    <mergeCell ref="N111:P111"/>
    <mergeCell ref="Q111:S111"/>
    <mergeCell ref="K104:M104"/>
    <mergeCell ref="N104:P104"/>
    <mergeCell ref="Q104:S104"/>
    <mergeCell ref="K103:M103"/>
    <mergeCell ref="N103:P103"/>
    <mergeCell ref="Q103:S103"/>
    <mergeCell ref="K102:M102"/>
    <mergeCell ref="N102:P102"/>
    <mergeCell ref="Q102:S102"/>
    <mergeCell ref="K107:M107"/>
    <mergeCell ref="N107:P107"/>
    <mergeCell ref="Q107:S107"/>
    <mergeCell ref="K106:M106"/>
    <mergeCell ref="N106:P106"/>
    <mergeCell ref="Q106:S106"/>
    <mergeCell ref="K105:M105"/>
    <mergeCell ref="N105:P105"/>
    <mergeCell ref="Q105:S105"/>
    <mergeCell ref="K98:M98"/>
    <mergeCell ref="N98:P98"/>
    <mergeCell ref="Q98:S98"/>
    <mergeCell ref="K97:M97"/>
    <mergeCell ref="N97:P97"/>
    <mergeCell ref="Q97:S97"/>
    <mergeCell ref="K96:M96"/>
    <mergeCell ref="N96:P96"/>
    <mergeCell ref="Q96:S96"/>
    <mergeCell ref="K101:M101"/>
    <mergeCell ref="N101:P101"/>
    <mergeCell ref="Q101:S101"/>
    <mergeCell ref="K100:M100"/>
    <mergeCell ref="N100:P100"/>
    <mergeCell ref="Q100:S100"/>
    <mergeCell ref="K99:M99"/>
    <mergeCell ref="N99:P99"/>
    <mergeCell ref="Q99:S99"/>
    <mergeCell ref="K92:M92"/>
    <mergeCell ref="N92:P92"/>
    <mergeCell ref="Q92:S92"/>
    <mergeCell ref="K91:M91"/>
    <mergeCell ref="N91:P91"/>
    <mergeCell ref="Q91:S91"/>
    <mergeCell ref="K90:M90"/>
    <mergeCell ref="N90:P90"/>
    <mergeCell ref="Q90:S90"/>
    <mergeCell ref="K95:M95"/>
    <mergeCell ref="N95:P95"/>
    <mergeCell ref="Q95:S95"/>
    <mergeCell ref="K94:M94"/>
    <mergeCell ref="N94:P94"/>
    <mergeCell ref="Q94:S94"/>
    <mergeCell ref="K93:M93"/>
    <mergeCell ref="N93:P93"/>
    <mergeCell ref="Q93:S93"/>
    <mergeCell ref="K86:M86"/>
    <mergeCell ref="N86:P86"/>
    <mergeCell ref="Q86:S86"/>
    <mergeCell ref="K85:M85"/>
    <mergeCell ref="N85:P85"/>
    <mergeCell ref="Q85:S85"/>
    <mergeCell ref="K84:M84"/>
    <mergeCell ref="N84:P84"/>
    <mergeCell ref="Q84:S84"/>
    <mergeCell ref="K89:M89"/>
    <mergeCell ref="N89:P89"/>
    <mergeCell ref="Q89:S89"/>
    <mergeCell ref="K88:M88"/>
    <mergeCell ref="N88:P88"/>
    <mergeCell ref="Q88:S88"/>
    <mergeCell ref="K87:M87"/>
    <mergeCell ref="N87:P87"/>
    <mergeCell ref="Q87:S87"/>
    <mergeCell ref="K80:M80"/>
    <mergeCell ref="N80:P80"/>
    <mergeCell ref="Q80:S80"/>
    <mergeCell ref="K79:M79"/>
    <mergeCell ref="N79:P79"/>
    <mergeCell ref="Q79:S79"/>
    <mergeCell ref="K78:M78"/>
    <mergeCell ref="N78:P78"/>
    <mergeCell ref="Q78:S78"/>
    <mergeCell ref="K83:M83"/>
    <mergeCell ref="N83:P83"/>
    <mergeCell ref="Q83:S83"/>
    <mergeCell ref="K82:M82"/>
    <mergeCell ref="N82:P82"/>
    <mergeCell ref="Q82:S82"/>
    <mergeCell ref="K81:M81"/>
    <mergeCell ref="N81:P81"/>
    <mergeCell ref="Q81:S81"/>
    <mergeCell ref="K74:M74"/>
    <mergeCell ref="N74:P74"/>
    <mergeCell ref="Q74:S74"/>
    <mergeCell ref="K73:M73"/>
    <mergeCell ref="N73:P73"/>
    <mergeCell ref="Q73:S73"/>
    <mergeCell ref="K72:M72"/>
    <mergeCell ref="N72:P72"/>
    <mergeCell ref="Q72:S72"/>
    <mergeCell ref="K77:M77"/>
    <mergeCell ref="N77:P77"/>
    <mergeCell ref="Q77:S77"/>
    <mergeCell ref="K76:M76"/>
    <mergeCell ref="N76:P76"/>
    <mergeCell ref="Q76:S76"/>
    <mergeCell ref="K75:M75"/>
    <mergeCell ref="N75:P75"/>
    <mergeCell ref="Q75:S75"/>
    <mergeCell ref="K68:M68"/>
    <mergeCell ref="N68:P68"/>
    <mergeCell ref="Q68:S68"/>
    <mergeCell ref="K67:M67"/>
    <mergeCell ref="N67:P67"/>
    <mergeCell ref="Q67:S67"/>
    <mergeCell ref="K66:M66"/>
    <mergeCell ref="N66:P66"/>
    <mergeCell ref="Q66:S66"/>
    <mergeCell ref="K71:M71"/>
    <mergeCell ref="N71:P71"/>
    <mergeCell ref="Q71:S71"/>
    <mergeCell ref="K70:M70"/>
    <mergeCell ref="N70:P70"/>
    <mergeCell ref="Q70:S70"/>
    <mergeCell ref="K69:M69"/>
    <mergeCell ref="N69:P69"/>
    <mergeCell ref="Q69:S69"/>
    <mergeCell ref="K62:M62"/>
    <mergeCell ref="N62:P62"/>
    <mergeCell ref="Q62:S62"/>
    <mergeCell ref="K61:M61"/>
    <mergeCell ref="N61:P61"/>
    <mergeCell ref="Q61:S61"/>
    <mergeCell ref="K60:M60"/>
    <mergeCell ref="N60:P60"/>
    <mergeCell ref="Q60:S60"/>
    <mergeCell ref="K65:M65"/>
    <mergeCell ref="N65:P65"/>
    <mergeCell ref="Q65:S65"/>
    <mergeCell ref="K64:M64"/>
    <mergeCell ref="N64:P64"/>
    <mergeCell ref="Q64:S64"/>
    <mergeCell ref="K63:M63"/>
    <mergeCell ref="N63:P63"/>
    <mergeCell ref="Q63:S63"/>
    <mergeCell ref="K56:M56"/>
    <mergeCell ref="N56:P56"/>
    <mergeCell ref="Q56:S56"/>
    <mergeCell ref="K55:M55"/>
    <mergeCell ref="N55:P55"/>
    <mergeCell ref="Q55:S55"/>
    <mergeCell ref="K54:M54"/>
    <mergeCell ref="N54:P54"/>
    <mergeCell ref="Q54:S54"/>
    <mergeCell ref="K59:M59"/>
    <mergeCell ref="N59:P59"/>
    <mergeCell ref="Q59:S59"/>
    <mergeCell ref="K58:M58"/>
    <mergeCell ref="N58:P58"/>
    <mergeCell ref="Q58:S58"/>
    <mergeCell ref="K57:M57"/>
    <mergeCell ref="N57:P57"/>
    <mergeCell ref="Q57:S57"/>
    <mergeCell ref="K50:M50"/>
    <mergeCell ref="N50:P50"/>
    <mergeCell ref="Q50:S50"/>
    <mergeCell ref="K49:M49"/>
    <mergeCell ref="N49:P49"/>
    <mergeCell ref="Q49:S49"/>
    <mergeCell ref="K48:M48"/>
    <mergeCell ref="N48:P48"/>
    <mergeCell ref="Q48:S48"/>
    <mergeCell ref="K53:M53"/>
    <mergeCell ref="N53:P53"/>
    <mergeCell ref="Q53:S53"/>
    <mergeCell ref="K52:M52"/>
    <mergeCell ref="N52:P52"/>
    <mergeCell ref="Q52:S52"/>
    <mergeCell ref="K51:M51"/>
    <mergeCell ref="N51:P51"/>
    <mergeCell ref="Q51:S51"/>
    <mergeCell ref="K44:M44"/>
    <mergeCell ref="N44:P44"/>
    <mergeCell ref="Q44:S44"/>
    <mergeCell ref="K43:M43"/>
    <mergeCell ref="N43:P43"/>
    <mergeCell ref="Q43:S43"/>
    <mergeCell ref="K42:M42"/>
    <mergeCell ref="N42:P42"/>
    <mergeCell ref="Q42:S42"/>
    <mergeCell ref="K47:M47"/>
    <mergeCell ref="N47:P47"/>
    <mergeCell ref="Q47:S47"/>
    <mergeCell ref="K46:M46"/>
    <mergeCell ref="N46:P46"/>
    <mergeCell ref="Q46:S46"/>
    <mergeCell ref="K45:M45"/>
    <mergeCell ref="N45:P45"/>
    <mergeCell ref="Q45:S45"/>
    <mergeCell ref="K38:M38"/>
    <mergeCell ref="N38:P38"/>
    <mergeCell ref="Q38:S38"/>
    <mergeCell ref="K37:M37"/>
    <mergeCell ref="N37:P37"/>
    <mergeCell ref="Q37:S37"/>
    <mergeCell ref="K36:M36"/>
    <mergeCell ref="N36:P36"/>
    <mergeCell ref="Q36:S36"/>
    <mergeCell ref="K41:M41"/>
    <mergeCell ref="N41:P41"/>
    <mergeCell ref="Q41:S41"/>
    <mergeCell ref="K40:M40"/>
    <mergeCell ref="N40:P40"/>
    <mergeCell ref="Q40:S40"/>
    <mergeCell ref="K39:M39"/>
    <mergeCell ref="N39:P39"/>
    <mergeCell ref="Q39:S39"/>
    <mergeCell ref="K32:M32"/>
    <mergeCell ref="N32:P32"/>
    <mergeCell ref="Q32:S32"/>
    <mergeCell ref="K31:M31"/>
    <mergeCell ref="N31:P31"/>
    <mergeCell ref="Q31:S31"/>
    <mergeCell ref="K30:M30"/>
    <mergeCell ref="N30:P30"/>
    <mergeCell ref="Q30:S30"/>
    <mergeCell ref="K35:M35"/>
    <mergeCell ref="N35:P35"/>
    <mergeCell ref="Q35:S35"/>
    <mergeCell ref="K34:M34"/>
    <mergeCell ref="N34:P34"/>
    <mergeCell ref="Q34:S34"/>
    <mergeCell ref="K33:M33"/>
    <mergeCell ref="N33:P33"/>
    <mergeCell ref="Q33:S33"/>
    <mergeCell ref="K26:M26"/>
    <mergeCell ref="N26:P26"/>
    <mergeCell ref="Q26:S26"/>
    <mergeCell ref="K25:M25"/>
    <mergeCell ref="N25:P25"/>
    <mergeCell ref="Q25:S25"/>
    <mergeCell ref="K24:M24"/>
    <mergeCell ref="N24:P24"/>
    <mergeCell ref="Q24:S24"/>
    <mergeCell ref="K29:M29"/>
    <mergeCell ref="N29:P29"/>
    <mergeCell ref="Q29:S29"/>
    <mergeCell ref="K28:M28"/>
    <mergeCell ref="N28:P28"/>
    <mergeCell ref="Q28:S28"/>
    <mergeCell ref="K27:M27"/>
    <mergeCell ref="N27:P27"/>
    <mergeCell ref="Q27:S27"/>
    <mergeCell ref="Q13:S15"/>
    <mergeCell ref="K366:M366"/>
    <mergeCell ref="N366:P366"/>
    <mergeCell ref="Q366:S366"/>
    <mergeCell ref="K17:M17"/>
    <mergeCell ref="N17:P17"/>
    <mergeCell ref="Q17:S17"/>
    <mergeCell ref="K16:M16"/>
    <mergeCell ref="N16:P16"/>
    <mergeCell ref="Q16:S16"/>
    <mergeCell ref="K15:M15"/>
    <mergeCell ref="N15:P15"/>
    <mergeCell ref="B2:T2"/>
    <mergeCell ref="D6:S7"/>
    <mergeCell ref="K20:M20"/>
    <mergeCell ref="N20:P20"/>
    <mergeCell ref="Q20:S20"/>
    <mergeCell ref="K19:M19"/>
    <mergeCell ref="N19:P19"/>
    <mergeCell ref="Q19:S19"/>
    <mergeCell ref="K18:M18"/>
    <mergeCell ref="N18:P18"/>
    <mergeCell ref="Q18:S18"/>
    <mergeCell ref="K23:M23"/>
    <mergeCell ref="N23:P23"/>
    <mergeCell ref="Q23:S23"/>
    <mergeCell ref="K22:M22"/>
    <mergeCell ref="N22:P22"/>
    <mergeCell ref="Q22:S22"/>
    <mergeCell ref="K21:M21"/>
    <mergeCell ref="N21:P21"/>
    <mergeCell ref="Q21:S21"/>
  </mergeCells>
  <conditionalFormatting sqref="J16:J365">
    <cfRule type="cellIs" dxfId="219" priority="1" operator="greaterThan">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DE2AE-AD8D-4591-8C1A-45F7997C9736}">
  <dimension ref="B1:V119"/>
  <sheetViews>
    <sheetView topLeftCell="A16" zoomScale="80" zoomScaleNormal="80" workbookViewId="0">
      <selection activeCell="D22" sqref="D22"/>
    </sheetView>
  </sheetViews>
  <sheetFormatPr defaultRowHeight="18.95" customHeight="1" outlineLevelRow="2"/>
  <cols>
    <col min="1" max="1" width="1.28515625" style="1" customWidth="1"/>
    <col min="2" max="2" width="4.42578125" style="1" bestFit="1" customWidth="1"/>
    <col min="3" max="3" width="21.7109375" style="1" customWidth="1"/>
    <col min="4" max="4" width="35.85546875" style="1" customWidth="1"/>
    <col min="5" max="6" width="24.7109375" style="1" customWidth="1"/>
    <col min="7" max="15" width="9.140625" style="1"/>
    <col min="16" max="16" width="1.7109375" style="1" customWidth="1"/>
    <col min="17" max="16384" width="9.140625" style="1"/>
  </cols>
  <sheetData>
    <row r="1" spans="2:22" ht="18.95" customHeight="1" thickBot="1"/>
    <row r="2" spans="2:22" ht="28.5" customHeight="1">
      <c r="B2" s="328" t="s">
        <v>42</v>
      </c>
      <c r="C2" s="329"/>
      <c r="D2" s="329"/>
      <c r="E2" s="329"/>
      <c r="F2" s="329"/>
      <c r="G2" s="329"/>
      <c r="H2" s="329"/>
      <c r="I2" s="329"/>
      <c r="J2" s="329"/>
      <c r="K2" s="329"/>
      <c r="L2" s="329"/>
      <c r="M2" s="329"/>
      <c r="N2" s="329"/>
      <c r="O2" s="330"/>
    </row>
    <row r="3" spans="2:22" ht="6.75" customHeight="1">
      <c r="B3" s="2"/>
      <c r="O3" s="14"/>
    </row>
    <row r="4" spans="2:22" ht="6" customHeight="1" thickBot="1">
      <c r="B4" s="2"/>
      <c r="O4" s="14"/>
    </row>
    <row r="5" spans="2:22" ht="18.95" customHeight="1">
      <c r="B5" s="2"/>
      <c r="C5" s="372" t="s">
        <v>54</v>
      </c>
      <c r="D5" s="373"/>
      <c r="E5" s="373"/>
      <c r="F5" s="373"/>
      <c r="G5" s="373"/>
      <c r="H5" s="373"/>
      <c r="I5" s="373"/>
      <c r="J5" s="373"/>
      <c r="K5" s="373"/>
      <c r="L5" s="373"/>
      <c r="M5" s="373"/>
      <c r="N5" s="374"/>
      <c r="O5" s="14"/>
    </row>
    <row r="6" spans="2:22" ht="18.95" customHeight="1">
      <c r="B6" s="2"/>
      <c r="C6" s="375"/>
      <c r="D6" s="376"/>
      <c r="E6" s="376"/>
      <c r="F6" s="376"/>
      <c r="G6" s="376"/>
      <c r="H6" s="376"/>
      <c r="I6" s="376"/>
      <c r="J6" s="376"/>
      <c r="K6" s="376"/>
      <c r="L6" s="376"/>
      <c r="M6" s="376"/>
      <c r="N6" s="377"/>
      <c r="O6" s="14"/>
    </row>
    <row r="7" spans="2:22" ht="18.95" customHeight="1" thickBot="1">
      <c r="B7" s="2"/>
      <c r="C7" s="378"/>
      <c r="D7" s="379"/>
      <c r="E7" s="379"/>
      <c r="F7" s="379"/>
      <c r="G7" s="379"/>
      <c r="H7" s="379"/>
      <c r="I7" s="379"/>
      <c r="J7" s="379"/>
      <c r="K7" s="379"/>
      <c r="L7" s="379"/>
      <c r="M7" s="379"/>
      <c r="N7" s="380"/>
      <c r="O7" s="14"/>
    </row>
    <row r="8" spans="2:22" ht="9.75" customHeight="1">
      <c r="B8" s="2"/>
      <c r="O8" s="14"/>
    </row>
    <row r="9" spans="2:22" ht="18.95" customHeight="1">
      <c r="B9" s="2"/>
      <c r="C9" s="27" t="s">
        <v>46</v>
      </c>
      <c r="O9" s="14"/>
    </row>
    <row r="10" spans="2:22" ht="6.75" customHeight="1">
      <c r="B10" s="2"/>
      <c r="O10" s="14"/>
    </row>
    <row r="11" spans="2:22" ht="18.75" customHeight="1">
      <c r="B11" s="2"/>
      <c r="C11" s="27" t="s">
        <v>45</v>
      </c>
      <c r="E11" s="319"/>
      <c r="O11" s="14"/>
    </row>
    <row r="12" spans="2:22" ht="3.75" customHeight="1">
      <c r="B12" s="2"/>
      <c r="O12" s="14"/>
    </row>
    <row r="13" spans="2:22" ht="18.75" customHeight="1">
      <c r="B13" s="2"/>
      <c r="C13" s="27" t="s">
        <v>52</v>
      </c>
      <c r="O13" s="14"/>
    </row>
    <row r="14" spans="2:22" ht="12.75" customHeight="1">
      <c r="B14" s="2"/>
      <c r="O14" s="14"/>
    </row>
    <row r="15" spans="2:22" ht="18.95" customHeight="1">
      <c r="B15" s="2"/>
      <c r="C15" s="316" t="s">
        <v>43</v>
      </c>
      <c r="D15" s="316" t="s">
        <v>44</v>
      </c>
      <c r="E15" s="316" t="s">
        <v>47</v>
      </c>
      <c r="F15" s="316" t="s">
        <v>48</v>
      </c>
      <c r="G15" s="381" t="s">
        <v>49</v>
      </c>
      <c r="H15" s="382"/>
      <c r="I15" s="383"/>
      <c r="J15" s="381" t="s">
        <v>50</v>
      </c>
      <c r="K15" s="382"/>
      <c r="L15" s="383"/>
      <c r="M15" s="381" t="s">
        <v>51</v>
      </c>
      <c r="N15" s="382"/>
      <c r="O15" s="390"/>
    </row>
    <row r="16" spans="2:22" ht="18.95" customHeight="1">
      <c r="B16" s="2">
        <v>1</v>
      </c>
      <c r="C16" s="317"/>
      <c r="D16" s="321"/>
      <c r="E16" s="318">
        <v>0</v>
      </c>
      <c r="F16" s="318">
        <v>0</v>
      </c>
      <c r="G16" s="387" t="e">
        <f t="shared" ref="G16:G47" si="0">(F16/$E$11)*12</f>
        <v>#DIV/0!</v>
      </c>
      <c r="H16" s="388"/>
      <c r="I16" s="389"/>
      <c r="J16" s="384" t="e">
        <f t="shared" ref="J16:J47" si="1">E16-G16</f>
        <v>#DIV/0!</v>
      </c>
      <c r="K16" s="385"/>
      <c r="L16" s="386"/>
      <c r="M16" s="391" t="e">
        <f>J16/G16</f>
        <v>#DIV/0!</v>
      </c>
      <c r="N16" s="392"/>
      <c r="O16" s="393"/>
      <c r="Q16" s="369" t="e">
        <f>IF(AND(OR(J16&gt;1000, J16&lt;-1000), OR(M16&gt;0.05, M16&lt;-0.05)), "Variance over $1,000 and 5%, please review", " ")</f>
        <v>#DIV/0!</v>
      </c>
      <c r="R16" s="370"/>
      <c r="S16" s="370"/>
      <c r="T16" s="370"/>
      <c r="U16" s="370"/>
      <c r="V16" s="371"/>
    </row>
    <row r="17" spans="2:22" ht="18.95" customHeight="1">
      <c r="B17" s="2">
        <v>2</v>
      </c>
      <c r="C17" s="317"/>
      <c r="D17" s="321"/>
      <c r="E17" s="318">
        <v>0</v>
      </c>
      <c r="F17" s="318">
        <v>0</v>
      </c>
      <c r="G17" s="387" t="e">
        <f t="shared" si="0"/>
        <v>#DIV/0!</v>
      </c>
      <c r="H17" s="388"/>
      <c r="I17" s="389"/>
      <c r="J17" s="384" t="e">
        <f t="shared" si="1"/>
        <v>#DIV/0!</v>
      </c>
      <c r="K17" s="385"/>
      <c r="L17" s="386"/>
      <c r="M17" s="391" t="e">
        <f>J17/G17</f>
        <v>#DIV/0!</v>
      </c>
      <c r="N17" s="392"/>
      <c r="O17" s="393"/>
      <c r="Q17" s="369" t="e">
        <f t="shared" ref="Q17:Q80" si="2">IF(AND(OR(J17&gt;1000, J17&lt;-1000), OR(M17&gt;0.05, M17&lt;-0.05)), "Variance over $1,000 and 5%, please review", " ")</f>
        <v>#DIV/0!</v>
      </c>
      <c r="R17" s="370"/>
      <c r="S17" s="370"/>
      <c r="T17" s="370"/>
      <c r="U17" s="370"/>
      <c r="V17" s="371"/>
    </row>
    <row r="18" spans="2:22" ht="18.95" customHeight="1">
      <c r="B18" s="2">
        <v>3</v>
      </c>
      <c r="C18" s="317"/>
      <c r="D18" s="321"/>
      <c r="E18" s="318">
        <v>0</v>
      </c>
      <c r="F18" s="318">
        <v>0</v>
      </c>
      <c r="G18" s="387" t="e">
        <f t="shared" si="0"/>
        <v>#DIV/0!</v>
      </c>
      <c r="H18" s="388"/>
      <c r="I18" s="389"/>
      <c r="J18" s="384" t="e">
        <f t="shared" si="1"/>
        <v>#DIV/0!</v>
      </c>
      <c r="K18" s="385"/>
      <c r="L18" s="386"/>
      <c r="M18" s="391" t="e">
        <f t="shared" ref="M18:M36" si="3">J18/G18</f>
        <v>#DIV/0!</v>
      </c>
      <c r="N18" s="392"/>
      <c r="O18" s="393"/>
      <c r="Q18" s="369" t="e">
        <f t="shared" si="2"/>
        <v>#DIV/0!</v>
      </c>
      <c r="R18" s="370"/>
      <c r="S18" s="370"/>
      <c r="T18" s="370"/>
      <c r="U18" s="370"/>
      <c r="V18" s="371"/>
    </row>
    <row r="19" spans="2:22" ht="18.95" customHeight="1">
      <c r="B19" s="2">
        <v>4</v>
      </c>
      <c r="C19" s="317"/>
      <c r="D19" s="321"/>
      <c r="E19" s="318">
        <v>0</v>
      </c>
      <c r="F19" s="318">
        <v>0</v>
      </c>
      <c r="G19" s="387" t="e">
        <f t="shared" si="0"/>
        <v>#DIV/0!</v>
      </c>
      <c r="H19" s="388"/>
      <c r="I19" s="389"/>
      <c r="J19" s="384" t="e">
        <f t="shared" si="1"/>
        <v>#DIV/0!</v>
      </c>
      <c r="K19" s="385"/>
      <c r="L19" s="386"/>
      <c r="M19" s="391" t="e">
        <f t="shared" si="3"/>
        <v>#DIV/0!</v>
      </c>
      <c r="N19" s="392"/>
      <c r="O19" s="393"/>
      <c r="Q19" s="369" t="e">
        <f t="shared" si="2"/>
        <v>#DIV/0!</v>
      </c>
      <c r="R19" s="370"/>
      <c r="S19" s="370"/>
      <c r="T19" s="370"/>
      <c r="U19" s="370"/>
      <c r="V19" s="371"/>
    </row>
    <row r="20" spans="2:22" ht="18.95" customHeight="1">
      <c r="B20" s="2">
        <v>5</v>
      </c>
      <c r="C20" s="317"/>
      <c r="D20" s="321"/>
      <c r="E20" s="318">
        <v>0</v>
      </c>
      <c r="F20" s="318">
        <v>0</v>
      </c>
      <c r="G20" s="387" t="e">
        <f t="shared" si="0"/>
        <v>#DIV/0!</v>
      </c>
      <c r="H20" s="388"/>
      <c r="I20" s="389"/>
      <c r="J20" s="384" t="e">
        <f t="shared" si="1"/>
        <v>#DIV/0!</v>
      </c>
      <c r="K20" s="385"/>
      <c r="L20" s="386"/>
      <c r="M20" s="391" t="e">
        <f t="shared" si="3"/>
        <v>#DIV/0!</v>
      </c>
      <c r="N20" s="392"/>
      <c r="O20" s="393"/>
      <c r="Q20" s="369" t="e">
        <f t="shared" si="2"/>
        <v>#DIV/0!</v>
      </c>
      <c r="R20" s="370"/>
      <c r="S20" s="370"/>
      <c r="T20" s="370"/>
      <c r="U20" s="370"/>
      <c r="V20" s="371"/>
    </row>
    <row r="21" spans="2:22" ht="18.95" customHeight="1">
      <c r="B21" s="2">
        <v>6</v>
      </c>
      <c r="C21" s="317"/>
      <c r="D21" s="321"/>
      <c r="E21" s="318">
        <v>0</v>
      </c>
      <c r="F21" s="318">
        <v>0</v>
      </c>
      <c r="G21" s="387" t="e">
        <f t="shared" si="0"/>
        <v>#DIV/0!</v>
      </c>
      <c r="H21" s="388"/>
      <c r="I21" s="389"/>
      <c r="J21" s="384" t="e">
        <f t="shared" si="1"/>
        <v>#DIV/0!</v>
      </c>
      <c r="K21" s="385"/>
      <c r="L21" s="386"/>
      <c r="M21" s="391" t="e">
        <f t="shared" si="3"/>
        <v>#DIV/0!</v>
      </c>
      <c r="N21" s="392"/>
      <c r="O21" s="393"/>
      <c r="Q21" s="369" t="e">
        <f t="shared" si="2"/>
        <v>#DIV/0!</v>
      </c>
      <c r="R21" s="370"/>
      <c r="S21" s="370"/>
      <c r="T21" s="370"/>
      <c r="U21" s="370"/>
      <c r="V21" s="371"/>
    </row>
    <row r="22" spans="2:22" ht="18.95" customHeight="1">
      <c r="B22" s="2">
        <v>7</v>
      </c>
      <c r="C22" s="317"/>
      <c r="D22" s="321"/>
      <c r="E22" s="318">
        <v>0</v>
      </c>
      <c r="F22" s="318">
        <v>0</v>
      </c>
      <c r="G22" s="387" t="e">
        <f t="shared" si="0"/>
        <v>#DIV/0!</v>
      </c>
      <c r="H22" s="388"/>
      <c r="I22" s="389"/>
      <c r="J22" s="384" t="e">
        <f t="shared" si="1"/>
        <v>#DIV/0!</v>
      </c>
      <c r="K22" s="385"/>
      <c r="L22" s="386"/>
      <c r="M22" s="391" t="e">
        <f t="shared" si="3"/>
        <v>#DIV/0!</v>
      </c>
      <c r="N22" s="392"/>
      <c r="O22" s="393"/>
      <c r="Q22" s="369" t="e">
        <f t="shared" si="2"/>
        <v>#DIV/0!</v>
      </c>
      <c r="R22" s="370"/>
      <c r="S22" s="370"/>
      <c r="T22" s="370"/>
      <c r="U22" s="370"/>
      <c r="V22" s="371"/>
    </row>
    <row r="23" spans="2:22" ht="18.95" customHeight="1">
      <c r="B23" s="2">
        <v>8</v>
      </c>
      <c r="C23" s="317"/>
      <c r="D23" s="321"/>
      <c r="E23" s="318">
        <v>0</v>
      </c>
      <c r="F23" s="318">
        <v>0</v>
      </c>
      <c r="G23" s="387" t="e">
        <f t="shared" si="0"/>
        <v>#DIV/0!</v>
      </c>
      <c r="H23" s="388"/>
      <c r="I23" s="389"/>
      <c r="J23" s="384" t="e">
        <f t="shared" si="1"/>
        <v>#DIV/0!</v>
      </c>
      <c r="K23" s="385"/>
      <c r="L23" s="386"/>
      <c r="M23" s="391" t="e">
        <f t="shared" si="3"/>
        <v>#DIV/0!</v>
      </c>
      <c r="N23" s="392"/>
      <c r="O23" s="393"/>
      <c r="Q23" s="369" t="e">
        <f t="shared" si="2"/>
        <v>#DIV/0!</v>
      </c>
      <c r="R23" s="370"/>
      <c r="S23" s="370"/>
      <c r="T23" s="370"/>
      <c r="U23" s="370"/>
      <c r="V23" s="371"/>
    </row>
    <row r="24" spans="2:22" ht="18.95" customHeight="1">
      <c r="B24" s="2">
        <v>9</v>
      </c>
      <c r="C24" s="317"/>
      <c r="D24" s="321"/>
      <c r="E24" s="318">
        <v>0</v>
      </c>
      <c r="F24" s="318">
        <v>0</v>
      </c>
      <c r="G24" s="387" t="e">
        <f t="shared" si="0"/>
        <v>#DIV/0!</v>
      </c>
      <c r="H24" s="388"/>
      <c r="I24" s="389"/>
      <c r="J24" s="384" t="e">
        <f t="shared" si="1"/>
        <v>#DIV/0!</v>
      </c>
      <c r="K24" s="385"/>
      <c r="L24" s="386"/>
      <c r="M24" s="391" t="e">
        <f t="shared" si="3"/>
        <v>#DIV/0!</v>
      </c>
      <c r="N24" s="392"/>
      <c r="O24" s="393"/>
      <c r="Q24" s="369" t="e">
        <f t="shared" si="2"/>
        <v>#DIV/0!</v>
      </c>
      <c r="R24" s="370"/>
      <c r="S24" s="370"/>
      <c r="T24" s="370"/>
      <c r="U24" s="370"/>
      <c r="V24" s="371"/>
    </row>
    <row r="25" spans="2:22" ht="18.95" customHeight="1">
      <c r="B25" s="2">
        <v>10</v>
      </c>
      <c r="C25" s="317"/>
      <c r="D25" s="321"/>
      <c r="E25" s="318">
        <v>0</v>
      </c>
      <c r="F25" s="318">
        <v>0</v>
      </c>
      <c r="G25" s="387" t="e">
        <f t="shared" si="0"/>
        <v>#DIV/0!</v>
      </c>
      <c r="H25" s="388"/>
      <c r="I25" s="389"/>
      <c r="J25" s="384" t="e">
        <f t="shared" si="1"/>
        <v>#DIV/0!</v>
      </c>
      <c r="K25" s="385"/>
      <c r="L25" s="386"/>
      <c r="M25" s="391" t="e">
        <f t="shared" si="3"/>
        <v>#DIV/0!</v>
      </c>
      <c r="N25" s="392"/>
      <c r="O25" s="393"/>
      <c r="Q25" s="369" t="e">
        <f t="shared" si="2"/>
        <v>#DIV/0!</v>
      </c>
      <c r="R25" s="370"/>
      <c r="S25" s="370"/>
      <c r="T25" s="370"/>
      <c r="U25" s="370"/>
      <c r="V25" s="371"/>
    </row>
    <row r="26" spans="2:22" ht="18.95" customHeight="1">
      <c r="B26" s="2">
        <v>11</v>
      </c>
      <c r="C26" s="317"/>
      <c r="D26" s="321"/>
      <c r="E26" s="318">
        <v>0</v>
      </c>
      <c r="F26" s="318">
        <v>0</v>
      </c>
      <c r="G26" s="387" t="e">
        <f t="shared" si="0"/>
        <v>#DIV/0!</v>
      </c>
      <c r="H26" s="388"/>
      <c r="I26" s="389"/>
      <c r="J26" s="384" t="e">
        <f t="shared" si="1"/>
        <v>#DIV/0!</v>
      </c>
      <c r="K26" s="385"/>
      <c r="L26" s="386"/>
      <c r="M26" s="391" t="e">
        <f t="shared" si="3"/>
        <v>#DIV/0!</v>
      </c>
      <c r="N26" s="392"/>
      <c r="O26" s="393"/>
      <c r="Q26" s="369" t="e">
        <f t="shared" si="2"/>
        <v>#DIV/0!</v>
      </c>
      <c r="R26" s="370"/>
      <c r="S26" s="370"/>
      <c r="T26" s="370"/>
      <c r="U26" s="370"/>
      <c r="V26" s="371"/>
    </row>
    <row r="27" spans="2:22" ht="18.95" customHeight="1">
      <c r="B27" s="2">
        <v>12</v>
      </c>
      <c r="C27" s="317"/>
      <c r="D27" s="321"/>
      <c r="E27" s="318">
        <v>0</v>
      </c>
      <c r="F27" s="318">
        <v>0</v>
      </c>
      <c r="G27" s="387" t="e">
        <f t="shared" si="0"/>
        <v>#DIV/0!</v>
      </c>
      <c r="H27" s="388"/>
      <c r="I27" s="389"/>
      <c r="J27" s="384" t="e">
        <f t="shared" si="1"/>
        <v>#DIV/0!</v>
      </c>
      <c r="K27" s="385"/>
      <c r="L27" s="386"/>
      <c r="M27" s="391" t="e">
        <f t="shared" si="3"/>
        <v>#DIV/0!</v>
      </c>
      <c r="N27" s="392"/>
      <c r="O27" s="393"/>
      <c r="Q27" s="369" t="e">
        <f t="shared" si="2"/>
        <v>#DIV/0!</v>
      </c>
      <c r="R27" s="370"/>
      <c r="S27" s="370"/>
      <c r="T27" s="370"/>
      <c r="U27" s="370"/>
      <c r="V27" s="371"/>
    </row>
    <row r="28" spans="2:22" ht="18.95" customHeight="1">
      <c r="B28" s="2">
        <v>13</v>
      </c>
      <c r="C28" s="317"/>
      <c r="D28" s="321"/>
      <c r="E28" s="318">
        <v>0</v>
      </c>
      <c r="F28" s="318">
        <v>0</v>
      </c>
      <c r="G28" s="387" t="e">
        <f t="shared" si="0"/>
        <v>#DIV/0!</v>
      </c>
      <c r="H28" s="388"/>
      <c r="I28" s="389"/>
      <c r="J28" s="384" t="e">
        <f t="shared" si="1"/>
        <v>#DIV/0!</v>
      </c>
      <c r="K28" s="385"/>
      <c r="L28" s="386"/>
      <c r="M28" s="391" t="e">
        <f t="shared" si="3"/>
        <v>#DIV/0!</v>
      </c>
      <c r="N28" s="392"/>
      <c r="O28" s="393"/>
      <c r="Q28" s="369" t="e">
        <f t="shared" si="2"/>
        <v>#DIV/0!</v>
      </c>
      <c r="R28" s="370"/>
      <c r="S28" s="370"/>
      <c r="T28" s="370"/>
      <c r="U28" s="370"/>
      <c r="V28" s="371"/>
    </row>
    <row r="29" spans="2:22" ht="18.95" customHeight="1">
      <c r="B29" s="2">
        <v>14</v>
      </c>
      <c r="C29" s="317"/>
      <c r="D29" s="321"/>
      <c r="E29" s="318">
        <v>0</v>
      </c>
      <c r="F29" s="318">
        <v>0</v>
      </c>
      <c r="G29" s="387" t="e">
        <f t="shared" si="0"/>
        <v>#DIV/0!</v>
      </c>
      <c r="H29" s="388"/>
      <c r="I29" s="389"/>
      <c r="J29" s="384" t="e">
        <f t="shared" si="1"/>
        <v>#DIV/0!</v>
      </c>
      <c r="K29" s="385"/>
      <c r="L29" s="386"/>
      <c r="M29" s="391" t="e">
        <f t="shared" si="3"/>
        <v>#DIV/0!</v>
      </c>
      <c r="N29" s="392"/>
      <c r="O29" s="393"/>
      <c r="Q29" s="369" t="e">
        <f t="shared" si="2"/>
        <v>#DIV/0!</v>
      </c>
      <c r="R29" s="370"/>
      <c r="S29" s="370"/>
      <c r="T29" s="370"/>
      <c r="U29" s="370"/>
      <c r="V29" s="371"/>
    </row>
    <row r="30" spans="2:22" ht="18.95" customHeight="1">
      <c r="B30" s="2">
        <v>15</v>
      </c>
      <c r="C30" s="317"/>
      <c r="D30" s="321"/>
      <c r="E30" s="318">
        <v>0</v>
      </c>
      <c r="F30" s="318">
        <v>0</v>
      </c>
      <c r="G30" s="387" t="e">
        <f t="shared" si="0"/>
        <v>#DIV/0!</v>
      </c>
      <c r="H30" s="388"/>
      <c r="I30" s="389"/>
      <c r="J30" s="384" t="e">
        <f t="shared" si="1"/>
        <v>#DIV/0!</v>
      </c>
      <c r="K30" s="385"/>
      <c r="L30" s="386"/>
      <c r="M30" s="391" t="e">
        <f t="shared" si="3"/>
        <v>#DIV/0!</v>
      </c>
      <c r="N30" s="392"/>
      <c r="O30" s="393"/>
      <c r="Q30" s="369" t="e">
        <f t="shared" si="2"/>
        <v>#DIV/0!</v>
      </c>
      <c r="R30" s="370"/>
      <c r="S30" s="370"/>
      <c r="T30" s="370"/>
      <c r="U30" s="370"/>
      <c r="V30" s="371"/>
    </row>
    <row r="31" spans="2:22" ht="18.95" customHeight="1">
      <c r="B31" s="2">
        <v>16</v>
      </c>
      <c r="C31" s="317"/>
      <c r="D31" s="321"/>
      <c r="E31" s="318">
        <v>0</v>
      </c>
      <c r="F31" s="318">
        <v>0</v>
      </c>
      <c r="G31" s="387" t="e">
        <f t="shared" si="0"/>
        <v>#DIV/0!</v>
      </c>
      <c r="H31" s="388"/>
      <c r="I31" s="389"/>
      <c r="J31" s="384" t="e">
        <f t="shared" si="1"/>
        <v>#DIV/0!</v>
      </c>
      <c r="K31" s="385"/>
      <c r="L31" s="386"/>
      <c r="M31" s="391" t="e">
        <f t="shared" si="3"/>
        <v>#DIV/0!</v>
      </c>
      <c r="N31" s="392"/>
      <c r="O31" s="393"/>
      <c r="Q31" s="369" t="e">
        <f t="shared" si="2"/>
        <v>#DIV/0!</v>
      </c>
      <c r="R31" s="370"/>
      <c r="S31" s="370"/>
      <c r="T31" s="370"/>
      <c r="U31" s="370"/>
      <c r="V31" s="371"/>
    </row>
    <row r="32" spans="2:22" ht="18.95" customHeight="1">
      <c r="B32" s="2">
        <v>17</v>
      </c>
      <c r="C32" s="317"/>
      <c r="D32" s="321"/>
      <c r="E32" s="318">
        <v>0</v>
      </c>
      <c r="F32" s="318">
        <v>0</v>
      </c>
      <c r="G32" s="387" t="e">
        <f t="shared" si="0"/>
        <v>#DIV/0!</v>
      </c>
      <c r="H32" s="388"/>
      <c r="I32" s="389"/>
      <c r="J32" s="384" t="e">
        <f t="shared" si="1"/>
        <v>#DIV/0!</v>
      </c>
      <c r="K32" s="385"/>
      <c r="L32" s="386"/>
      <c r="M32" s="391" t="e">
        <f t="shared" si="3"/>
        <v>#DIV/0!</v>
      </c>
      <c r="N32" s="392"/>
      <c r="O32" s="393"/>
      <c r="Q32" s="369" t="e">
        <f t="shared" si="2"/>
        <v>#DIV/0!</v>
      </c>
      <c r="R32" s="370"/>
      <c r="S32" s="370"/>
      <c r="T32" s="370"/>
      <c r="U32" s="370"/>
      <c r="V32" s="371"/>
    </row>
    <row r="33" spans="2:22" ht="18.95" customHeight="1">
      <c r="B33" s="2">
        <v>18</v>
      </c>
      <c r="C33" s="317"/>
      <c r="D33" s="321"/>
      <c r="E33" s="318">
        <v>0</v>
      </c>
      <c r="F33" s="318">
        <v>0</v>
      </c>
      <c r="G33" s="387" t="e">
        <f t="shared" si="0"/>
        <v>#DIV/0!</v>
      </c>
      <c r="H33" s="388"/>
      <c r="I33" s="389"/>
      <c r="J33" s="384" t="e">
        <f t="shared" si="1"/>
        <v>#DIV/0!</v>
      </c>
      <c r="K33" s="385"/>
      <c r="L33" s="386"/>
      <c r="M33" s="391" t="e">
        <f t="shared" si="3"/>
        <v>#DIV/0!</v>
      </c>
      <c r="N33" s="392"/>
      <c r="O33" s="393"/>
      <c r="Q33" s="369" t="e">
        <f t="shared" si="2"/>
        <v>#DIV/0!</v>
      </c>
      <c r="R33" s="370"/>
      <c r="S33" s="370"/>
      <c r="T33" s="370"/>
      <c r="U33" s="370"/>
      <c r="V33" s="371"/>
    </row>
    <row r="34" spans="2:22" ht="18.75" customHeight="1">
      <c r="B34" s="2">
        <v>19</v>
      </c>
      <c r="C34" s="317"/>
      <c r="D34" s="321"/>
      <c r="E34" s="318">
        <v>0</v>
      </c>
      <c r="F34" s="318">
        <v>0</v>
      </c>
      <c r="G34" s="387" t="e">
        <f t="shared" si="0"/>
        <v>#DIV/0!</v>
      </c>
      <c r="H34" s="388"/>
      <c r="I34" s="389"/>
      <c r="J34" s="384" t="e">
        <f t="shared" si="1"/>
        <v>#DIV/0!</v>
      </c>
      <c r="K34" s="385"/>
      <c r="L34" s="386"/>
      <c r="M34" s="391" t="e">
        <f t="shared" si="3"/>
        <v>#DIV/0!</v>
      </c>
      <c r="N34" s="392"/>
      <c r="O34" s="393"/>
      <c r="Q34" s="369" t="e">
        <f t="shared" si="2"/>
        <v>#DIV/0!</v>
      </c>
      <c r="R34" s="370"/>
      <c r="S34" s="370"/>
      <c r="T34" s="370"/>
      <c r="U34" s="370"/>
      <c r="V34" s="371"/>
    </row>
    <row r="35" spans="2:22" ht="18.95" customHeight="1">
      <c r="B35" s="2">
        <v>20</v>
      </c>
      <c r="C35" s="317"/>
      <c r="D35" s="321"/>
      <c r="E35" s="318">
        <v>0</v>
      </c>
      <c r="F35" s="318">
        <v>0</v>
      </c>
      <c r="G35" s="387" t="e">
        <f t="shared" si="0"/>
        <v>#DIV/0!</v>
      </c>
      <c r="H35" s="388"/>
      <c r="I35" s="389"/>
      <c r="J35" s="384" t="e">
        <f t="shared" si="1"/>
        <v>#DIV/0!</v>
      </c>
      <c r="K35" s="385"/>
      <c r="L35" s="386"/>
      <c r="M35" s="391" t="e">
        <f t="shared" si="3"/>
        <v>#DIV/0!</v>
      </c>
      <c r="N35" s="392"/>
      <c r="O35" s="393"/>
      <c r="Q35" s="369" t="e">
        <f t="shared" si="2"/>
        <v>#DIV/0!</v>
      </c>
      <c r="R35" s="370"/>
      <c r="S35" s="370"/>
      <c r="T35" s="370"/>
      <c r="U35" s="370"/>
      <c r="V35" s="371"/>
    </row>
    <row r="36" spans="2:22" ht="18.95" customHeight="1">
      <c r="B36" s="2">
        <v>21</v>
      </c>
      <c r="C36" s="317"/>
      <c r="D36" s="321"/>
      <c r="E36" s="318">
        <v>0</v>
      </c>
      <c r="F36" s="318">
        <v>0</v>
      </c>
      <c r="G36" s="387" t="e">
        <f t="shared" si="0"/>
        <v>#DIV/0!</v>
      </c>
      <c r="H36" s="388"/>
      <c r="I36" s="389"/>
      <c r="J36" s="384" t="e">
        <f t="shared" si="1"/>
        <v>#DIV/0!</v>
      </c>
      <c r="K36" s="385"/>
      <c r="L36" s="386"/>
      <c r="M36" s="391" t="e">
        <f t="shared" si="3"/>
        <v>#DIV/0!</v>
      </c>
      <c r="N36" s="392"/>
      <c r="O36" s="393"/>
      <c r="Q36" s="369" t="e">
        <f t="shared" si="2"/>
        <v>#DIV/0!</v>
      </c>
      <c r="R36" s="370"/>
      <c r="S36" s="370"/>
      <c r="T36" s="370"/>
      <c r="U36" s="370"/>
      <c r="V36" s="371"/>
    </row>
    <row r="37" spans="2:22" ht="18.95" customHeight="1">
      <c r="B37" s="2">
        <v>22</v>
      </c>
      <c r="C37" s="317"/>
      <c r="D37" s="321"/>
      <c r="E37" s="318">
        <v>0</v>
      </c>
      <c r="F37" s="318">
        <v>0</v>
      </c>
      <c r="G37" s="387" t="e">
        <f t="shared" si="0"/>
        <v>#DIV/0!</v>
      </c>
      <c r="H37" s="388"/>
      <c r="I37" s="389"/>
      <c r="J37" s="384" t="e">
        <f t="shared" si="1"/>
        <v>#DIV/0!</v>
      </c>
      <c r="K37" s="385"/>
      <c r="L37" s="386"/>
      <c r="M37" s="391" t="e">
        <f t="shared" ref="M37:M71" si="4">J37/G37</f>
        <v>#DIV/0!</v>
      </c>
      <c r="N37" s="392"/>
      <c r="O37" s="393"/>
      <c r="Q37" s="369" t="e">
        <f t="shared" si="2"/>
        <v>#DIV/0!</v>
      </c>
      <c r="R37" s="370"/>
      <c r="S37" s="370"/>
      <c r="T37" s="370"/>
      <c r="U37" s="370"/>
      <c r="V37" s="371"/>
    </row>
    <row r="38" spans="2:22" ht="18.95" customHeight="1">
      <c r="B38" s="2">
        <v>23</v>
      </c>
      <c r="C38" s="317"/>
      <c r="D38" s="321"/>
      <c r="E38" s="318">
        <v>0</v>
      </c>
      <c r="F38" s="318">
        <v>0</v>
      </c>
      <c r="G38" s="387" t="e">
        <f t="shared" si="0"/>
        <v>#DIV/0!</v>
      </c>
      <c r="H38" s="388"/>
      <c r="I38" s="389"/>
      <c r="J38" s="384" t="e">
        <f t="shared" si="1"/>
        <v>#DIV/0!</v>
      </c>
      <c r="K38" s="385"/>
      <c r="L38" s="386"/>
      <c r="M38" s="391" t="e">
        <f t="shared" si="4"/>
        <v>#DIV/0!</v>
      </c>
      <c r="N38" s="392"/>
      <c r="O38" s="393"/>
      <c r="Q38" s="369" t="e">
        <f t="shared" si="2"/>
        <v>#DIV/0!</v>
      </c>
      <c r="R38" s="370"/>
      <c r="S38" s="370"/>
      <c r="T38" s="370"/>
      <c r="U38" s="370"/>
      <c r="V38" s="371"/>
    </row>
    <row r="39" spans="2:22" ht="18.95" customHeight="1">
      <c r="B39" s="2">
        <v>24</v>
      </c>
      <c r="C39" s="317"/>
      <c r="D39" s="321"/>
      <c r="E39" s="318">
        <v>0</v>
      </c>
      <c r="F39" s="318">
        <v>0</v>
      </c>
      <c r="G39" s="387" t="e">
        <f t="shared" si="0"/>
        <v>#DIV/0!</v>
      </c>
      <c r="H39" s="388"/>
      <c r="I39" s="389"/>
      <c r="J39" s="384" t="e">
        <f t="shared" si="1"/>
        <v>#DIV/0!</v>
      </c>
      <c r="K39" s="385"/>
      <c r="L39" s="386"/>
      <c r="M39" s="391" t="e">
        <f t="shared" si="4"/>
        <v>#DIV/0!</v>
      </c>
      <c r="N39" s="392"/>
      <c r="O39" s="393"/>
      <c r="Q39" s="369" t="e">
        <f t="shared" si="2"/>
        <v>#DIV/0!</v>
      </c>
      <c r="R39" s="370"/>
      <c r="S39" s="370"/>
      <c r="T39" s="370"/>
      <c r="U39" s="370"/>
      <c r="V39" s="371"/>
    </row>
    <row r="40" spans="2:22" ht="18.95" customHeight="1">
      <c r="B40" s="2">
        <v>25</v>
      </c>
      <c r="C40" s="317"/>
      <c r="D40" s="321"/>
      <c r="E40" s="318">
        <v>0</v>
      </c>
      <c r="F40" s="318">
        <v>0</v>
      </c>
      <c r="G40" s="387" t="e">
        <f t="shared" si="0"/>
        <v>#DIV/0!</v>
      </c>
      <c r="H40" s="388"/>
      <c r="I40" s="389"/>
      <c r="J40" s="384" t="e">
        <f t="shared" si="1"/>
        <v>#DIV/0!</v>
      </c>
      <c r="K40" s="385"/>
      <c r="L40" s="386"/>
      <c r="M40" s="391" t="e">
        <f t="shared" si="4"/>
        <v>#DIV/0!</v>
      </c>
      <c r="N40" s="392"/>
      <c r="O40" s="393"/>
      <c r="Q40" s="369" t="e">
        <f t="shared" si="2"/>
        <v>#DIV/0!</v>
      </c>
      <c r="R40" s="370"/>
      <c r="S40" s="370"/>
      <c r="T40" s="370"/>
      <c r="U40" s="370"/>
      <c r="V40" s="371"/>
    </row>
    <row r="41" spans="2:22" ht="18.95" hidden="1" customHeight="1" outlineLevel="2">
      <c r="B41" s="2">
        <v>26</v>
      </c>
      <c r="C41" s="317"/>
      <c r="D41" s="321"/>
      <c r="E41" s="318">
        <v>0</v>
      </c>
      <c r="F41" s="318">
        <v>0</v>
      </c>
      <c r="G41" s="387" t="e">
        <f t="shared" si="0"/>
        <v>#DIV/0!</v>
      </c>
      <c r="H41" s="388"/>
      <c r="I41" s="389"/>
      <c r="J41" s="384" t="e">
        <f t="shared" si="1"/>
        <v>#DIV/0!</v>
      </c>
      <c r="K41" s="385"/>
      <c r="L41" s="386"/>
      <c r="M41" s="391" t="e">
        <f t="shared" si="4"/>
        <v>#DIV/0!</v>
      </c>
      <c r="N41" s="392"/>
      <c r="O41" s="393"/>
      <c r="Q41" s="369" t="e">
        <f t="shared" si="2"/>
        <v>#DIV/0!</v>
      </c>
      <c r="R41" s="370"/>
      <c r="S41" s="370"/>
      <c r="T41" s="370"/>
      <c r="U41" s="370"/>
      <c r="V41" s="371"/>
    </row>
    <row r="42" spans="2:22" ht="18.95" hidden="1" customHeight="1" outlineLevel="2">
      <c r="B42" s="2">
        <v>27</v>
      </c>
      <c r="C42" s="317"/>
      <c r="D42" s="321"/>
      <c r="E42" s="318">
        <v>0</v>
      </c>
      <c r="F42" s="318">
        <v>0</v>
      </c>
      <c r="G42" s="387" t="e">
        <f t="shared" si="0"/>
        <v>#DIV/0!</v>
      </c>
      <c r="H42" s="388"/>
      <c r="I42" s="389"/>
      <c r="J42" s="384" t="e">
        <f t="shared" si="1"/>
        <v>#DIV/0!</v>
      </c>
      <c r="K42" s="385"/>
      <c r="L42" s="386"/>
      <c r="M42" s="391" t="e">
        <f t="shared" si="4"/>
        <v>#DIV/0!</v>
      </c>
      <c r="N42" s="392"/>
      <c r="O42" s="393"/>
      <c r="Q42" s="369" t="e">
        <f t="shared" si="2"/>
        <v>#DIV/0!</v>
      </c>
      <c r="R42" s="370"/>
      <c r="S42" s="370"/>
      <c r="T42" s="370"/>
      <c r="U42" s="370"/>
      <c r="V42" s="371"/>
    </row>
    <row r="43" spans="2:22" ht="18.95" hidden="1" customHeight="1" outlineLevel="2">
      <c r="B43" s="2">
        <v>28</v>
      </c>
      <c r="C43" s="317"/>
      <c r="D43" s="321"/>
      <c r="E43" s="318">
        <v>0</v>
      </c>
      <c r="F43" s="318">
        <v>0</v>
      </c>
      <c r="G43" s="387" t="e">
        <f t="shared" si="0"/>
        <v>#DIV/0!</v>
      </c>
      <c r="H43" s="388"/>
      <c r="I43" s="389"/>
      <c r="J43" s="384" t="e">
        <f t="shared" si="1"/>
        <v>#DIV/0!</v>
      </c>
      <c r="K43" s="385"/>
      <c r="L43" s="386"/>
      <c r="M43" s="391" t="e">
        <f t="shared" si="4"/>
        <v>#DIV/0!</v>
      </c>
      <c r="N43" s="392"/>
      <c r="O43" s="393"/>
      <c r="Q43" s="369" t="e">
        <f t="shared" si="2"/>
        <v>#DIV/0!</v>
      </c>
      <c r="R43" s="370"/>
      <c r="S43" s="370"/>
      <c r="T43" s="370"/>
      <c r="U43" s="370"/>
      <c r="V43" s="371"/>
    </row>
    <row r="44" spans="2:22" ht="18.95" hidden="1" customHeight="1" outlineLevel="2">
      <c r="B44" s="2">
        <v>29</v>
      </c>
      <c r="C44" s="317"/>
      <c r="D44" s="321"/>
      <c r="E44" s="318">
        <v>0</v>
      </c>
      <c r="F44" s="318">
        <v>0</v>
      </c>
      <c r="G44" s="387" t="e">
        <f t="shared" si="0"/>
        <v>#DIV/0!</v>
      </c>
      <c r="H44" s="388"/>
      <c r="I44" s="389"/>
      <c r="J44" s="384" t="e">
        <f t="shared" si="1"/>
        <v>#DIV/0!</v>
      </c>
      <c r="K44" s="385"/>
      <c r="L44" s="386"/>
      <c r="M44" s="391" t="e">
        <f t="shared" si="4"/>
        <v>#DIV/0!</v>
      </c>
      <c r="N44" s="392"/>
      <c r="O44" s="393"/>
      <c r="Q44" s="369" t="e">
        <f t="shared" si="2"/>
        <v>#DIV/0!</v>
      </c>
      <c r="R44" s="370"/>
      <c r="S44" s="370"/>
      <c r="T44" s="370"/>
      <c r="U44" s="370"/>
      <c r="V44" s="371"/>
    </row>
    <row r="45" spans="2:22" ht="18.95" hidden="1" customHeight="1" outlineLevel="2">
      <c r="B45" s="2">
        <v>30</v>
      </c>
      <c r="C45" s="317"/>
      <c r="D45" s="321"/>
      <c r="E45" s="318">
        <v>0</v>
      </c>
      <c r="F45" s="318">
        <v>0</v>
      </c>
      <c r="G45" s="387" t="e">
        <f t="shared" si="0"/>
        <v>#DIV/0!</v>
      </c>
      <c r="H45" s="388"/>
      <c r="I45" s="389"/>
      <c r="J45" s="384" t="e">
        <f t="shared" si="1"/>
        <v>#DIV/0!</v>
      </c>
      <c r="K45" s="385"/>
      <c r="L45" s="386"/>
      <c r="M45" s="391" t="e">
        <f t="shared" si="4"/>
        <v>#DIV/0!</v>
      </c>
      <c r="N45" s="392"/>
      <c r="O45" s="393"/>
      <c r="Q45" s="369" t="e">
        <f t="shared" si="2"/>
        <v>#DIV/0!</v>
      </c>
      <c r="R45" s="370"/>
      <c r="S45" s="370"/>
      <c r="T45" s="370"/>
      <c r="U45" s="370"/>
      <c r="V45" s="371"/>
    </row>
    <row r="46" spans="2:22" ht="18.95" hidden="1" customHeight="1" outlineLevel="2">
      <c r="B46" s="2">
        <v>31</v>
      </c>
      <c r="C46" s="317"/>
      <c r="D46" s="321"/>
      <c r="E46" s="318">
        <v>0</v>
      </c>
      <c r="F46" s="318">
        <v>0</v>
      </c>
      <c r="G46" s="387" t="e">
        <f t="shared" si="0"/>
        <v>#DIV/0!</v>
      </c>
      <c r="H46" s="388"/>
      <c r="I46" s="389"/>
      <c r="J46" s="384" t="e">
        <f t="shared" si="1"/>
        <v>#DIV/0!</v>
      </c>
      <c r="K46" s="385"/>
      <c r="L46" s="386"/>
      <c r="M46" s="391" t="e">
        <f t="shared" si="4"/>
        <v>#DIV/0!</v>
      </c>
      <c r="N46" s="392"/>
      <c r="O46" s="393"/>
      <c r="Q46" s="369" t="e">
        <f t="shared" si="2"/>
        <v>#DIV/0!</v>
      </c>
      <c r="R46" s="370"/>
      <c r="S46" s="370"/>
      <c r="T46" s="370"/>
      <c r="U46" s="370"/>
      <c r="V46" s="371"/>
    </row>
    <row r="47" spans="2:22" ht="18.95" hidden="1" customHeight="1" outlineLevel="2">
      <c r="B47" s="2">
        <v>32</v>
      </c>
      <c r="C47" s="317"/>
      <c r="D47" s="321"/>
      <c r="E47" s="318">
        <v>0</v>
      </c>
      <c r="F47" s="318">
        <v>0</v>
      </c>
      <c r="G47" s="387" t="e">
        <f t="shared" si="0"/>
        <v>#DIV/0!</v>
      </c>
      <c r="H47" s="388"/>
      <c r="I47" s="389"/>
      <c r="J47" s="384" t="e">
        <f t="shared" si="1"/>
        <v>#DIV/0!</v>
      </c>
      <c r="K47" s="385"/>
      <c r="L47" s="386"/>
      <c r="M47" s="391" t="e">
        <f t="shared" si="4"/>
        <v>#DIV/0!</v>
      </c>
      <c r="N47" s="392"/>
      <c r="O47" s="393"/>
      <c r="Q47" s="369" t="e">
        <f t="shared" si="2"/>
        <v>#DIV/0!</v>
      </c>
      <c r="R47" s="370"/>
      <c r="S47" s="370"/>
      <c r="T47" s="370"/>
      <c r="U47" s="370"/>
      <c r="V47" s="371"/>
    </row>
    <row r="48" spans="2:22" ht="18.95" hidden="1" customHeight="1" outlineLevel="2">
      <c r="B48" s="2">
        <v>33</v>
      </c>
      <c r="C48" s="317"/>
      <c r="D48" s="321"/>
      <c r="E48" s="318">
        <v>0</v>
      </c>
      <c r="F48" s="318">
        <v>0</v>
      </c>
      <c r="G48" s="387" t="e">
        <f t="shared" ref="G48:G79" si="5">(F48/$E$11)*12</f>
        <v>#DIV/0!</v>
      </c>
      <c r="H48" s="388"/>
      <c r="I48" s="389"/>
      <c r="J48" s="384" t="e">
        <f t="shared" ref="J48:J79" si="6">E48-G48</f>
        <v>#DIV/0!</v>
      </c>
      <c r="K48" s="385"/>
      <c r="L48" s="386"/>
      <c r="M48" s="391" t="e">
        <f t="shared" si="4"/>
        <v>#DIV/0!</v>
      </c>
      <c r="N48" s="392"/>
      <c r="O48" s="393"/>
      <c r="Q48" s="369" t="e">
        <f t="shared" si="2"/>
        <v>#DIV/0!</v>
      </c>
      <c r="R48" s="370"/>
      <c r="S48" s="370"/>
      <c r="T48" s="370"/>
      <c r="U48" s="370"/>
      <c r="V48" s="371"/>
    </row>
    <row r="49" spans="2:22" ht="18.95" hidden="1" customHeight="1" outlineLevel="2">
      <c r="B49" s="2">
        <v>34</v>
      </c>
      <c r="C49" s="317"/>
      <c r="D49" s="321"/>
      <c r="E49" s="318">
        <v>0</v>
      </c>
      <c r="F49" s="318">
        <v>0</v>
      </c>
      <c r="G49" s="387" t="e">
        <f t="shared" si="5"/>
        <v>#DIV/0!</v>
      </c>
      <c r="H49" s="388"/>
      <c r="I49" s="389"/>
      <c r="J49" s="384" t="e">
        <f t="shared" si="6"/>
        <v>#DIV/0!</v>
      </c>
      <c r="K49" s="385"/>
      <c r="L49" s="386"/>
      <c r="M49" s="391" t="e">
        <f t="shared" si="4"/>
        <v>#DIV/0!</v>
      </c>
      <c r="N49" s="392"/>
      <c r="O49" s="393"/>
      <c r="Q49" s="369" t="e">
        <f t="shared" si="2"/>
        <v>#DIV/0!</v>
      </c>
      <c r="R49" s="370"/>
      <c r="S49" s="370"/>
      <c r="T49" s="370"/>
      <c r="U49" s="370"/>
      <c r="V49" s="371"/>
    </row>
    <row r="50" spans="2:22" ht="18.95" hidden="1" customHeight="1" outlineLevel="2">
      <c r="B50" s="2">
        <v>35</v>
      </c>
      <c r="C50" s="317"/>
      <c r="D50" s="321"/>
      <c r="E50" s="318">
        <v>0</v>
      </c>
      <c r="F50" s="318">
        <v>0</v>
      </c>
      <c r="G50" s="387" t="e">
        <f t="shared" si="5"/>
        <v>#DIV/0!</v>
      </c>
      <c r="H50" s="388"/>
      <c r="I50" s="389"/>
      <c r="J50" s="384" t="e">
        <f t="shared" si="6"/>
        <v>#DIV/0!</v>
      </c>
      <c r="K50" s="385"/>
      <c r="L50" s="386"/>
      <c r="M50" s="391" t="e">
        <f t="shared" si="4"/>
        <v>#DIV/0!</v>
      </c>
      <c r="N50" s="392"/>
      <c r="O50" s="393"/>
      <c r="Q50" s="369" t="e">
        <f t="shared" si="2"/>
        <v>#DIV/0!</v>
      </c>
      <c r="R50" s="370"/>
      <c r="S50" s="370"/>
      <c r="T50" s="370"/>
      <c r="U50" s="370"/>
      <c r="V50" s="371"/>
    </row>
    <row r="51" spans="2:22" ht="18.95" hidden="1" customHeight="1" outlineLevel="2">
      <c r="B51" s="2">
        <v>36</v>
      </c>
      <c r="C51" s="317"/>
      <c r="D51" s="321"/>
      <c r="E51" s="318">
        <v>0</v>
      </c>
      <c r="F51" s="318">
        <v>0</v>
      </c>
      <c r="G51" s="387" t="e">
        <f t="shared" si="5"/>
        <v>#DIV/0!</v>
      </c>
      <c r="H51" s="388"/>
      <c r="I51" s="389"/>
      <c r="J51" s="384" t="e">
        <f t="shared" si="6"/>
        <v>#DIV/0!</v>
      </c>
      <c r="K51" s="385"/>
      <c r="L51" s="386"/>
      <c r="M51" s="391" t="e">
        <f t="shared" si="4"/>
        <v>#DIV/0!</v>
      </c>
      <c r="N51" s="392"/>
      <c r="O51" s="393"/>
      <c r="Q51" s="369" t="e">
        <f t="shared" si="2"/>
        <v>#DIV/0!</v>
      </c>
      <c r="R51" s="370"/>
      <c r="S51" s="370"/>
      <c r="T51" s="370"/>
      <c r="U51" s="370"/>
      <c r="V51" s="371"/>
    </row>
    <row r="52" spans="2:22" ht="18.95" hidden="1" customHeight="1" outlineLevel="2">
      <c r="B52" s="2">
        <v>37</v>
      </c>
      <c r="C52" s="317"/>
      <c r="D52" s="321"/>
      <c r="E52" s="318">
        <v>0</v>
      </c>
      <c r="F52" s="318">
        <v>0</v>
      </c>
      <c r="G52" s="387" t="e">
        <f t="shared" si="5"/>
        <v>#DIV/0!</v>
      </c>
      <c r="H52" s="388"/>
      <c r="I52" s="389"/>
      <c r="J52" s="384" t="e">
        <f t="shared" si="6"/>
        <v>#DIV/0!</v>
      </c>
      <c r="K52" s="385"/>
      <c r="L52" s="386"/>
      <c r="M52" s="391" t="e">
        <f t="shared" si="4"/>
        <v>#DIV/0!</v>
      </c>
      <c r="N52" s="392"/>
      <c r="O52" s="393"/>
      <c r="Q52" s="369" t="e">
        <f t="shared" si="2"/>
        <v>#DIV/0!</v>
      </c>
      <c r="R52" s="370"/>
      <c r="S52" s="370"/>
      <c r="T52" s="370"/>
      <c r="U52" s="370"/>
      <c r="V52" s="371"/>
    </row>
    <row r="53" spans="2:22" ht="18.95" hidden="1" customHeight="1" outlineLevel="2">
      <c r="B53" s="2">
        <v>38</v>
      </c>
      <c r="C53" s="317"/>
      <c r="D53" s="321"/>
      <c r="E53" s="318">
        <v>0</v>
      </c>
      <c r="F53" s="318">
        <v>0</v>
      </c>
      <c r="G53" s="387" t="e">
        <f t="shared" si="5"/>
        <v>#DIV/0!</v>
      </c>
      <c r="H53" s="388"/>
      <c r="I53" s="389"/>
      <c r="J53" s="384" t="e">
        <f t="shared" si="6"/>
        <v>#DIV/0!</v>
      </c>
      <c r="K53" s="385"/>
      <c r="L53" s="386"/>
      <c r="M53" s="391" t="e">
        <f t="shared" si="4"/>
        <v>#DIV/0!</v>
      </c>
      <c r="N53" s="392"/>
      <c r="O53" s="393"/>
      <c r="Q53" s="369" t="e">
        <f t="shared" si="2"/>
        <v>#DIV/0!</v>
      </c>
      <c r="R53" s="370"/>
      <c r="S53" s="370"/>
      <c r="T53" s="370"/>
      <c r="U53" s="370"/>
      <c r="V53" s="371"/>
    </row>
    <row r="54" spans="2:22" ht="18.95" hidden="1" customHeight="1" outlineLevel="2">
      <c r="B54" s="2">
        <v>39</v>
      </c>
      <c r="C54" s="317"/>
      <c r="D54" s="321"/>
      <c r="E54" s="318">
        <v>0</v>
      </c>
      <c r="F54" s="318">
        <v>0</v>
      </c>
      <c r="G54" s="387" t="e">
        <f t="shared" si="5"/>
        <v>#DIV/0!</v>
      </c>
      <c r="H54" s="388"/>
      <c r="I54" s="389"/>
      <c r="J54" s="384" t="e">
        <f t="shared" si="6"/>
        <v>#DIV/0!</v>
      </c>
      <c r="K54" s="385"/>
      <c r="L54" s="386"/>
      <c r="M54" s="391" t="e">
        <f t="shared" si="4"/>
        <v>#DIV/0!</v>
      </c>
      <c r="N54" s="392"/>
      <c r="O54" s="393"/>
      <c r="Q54" s="369" t="e">
        <f t="shared" si="2"/>
        <v>#DIV/0!</v>
      </c>
      <c r="R54" s="370"/>
      <c r="S54" s="370"/>
      <c r="T54" s="370"/>
      <c r="U54" s="370"/>
      <c r="V54" s="371"/>
    </row>
    <row r="55" spans="2:22" ht="18.95" hidden="1" customHeight="1" outlineLevel="2">
      <c r="B55" s="2">
        <v>40</v>
      </c>
      <c r="C55" s="317"/>
      <c r="D55" s="321"/>
      <c r="E55" s="318">
        <v>0</v>
      </c>
      <c r="F55" s="318">
        <v>0</v>
      </c>
      <c r="G55" s="387" t="e">
        <f t="shared" si="5"/>
        <v>#DIV/0!</v>
      </c>
      <c r="H55" s="388"/>
      <c r="I55" s="389"/>
      <c r="J55" s="384" t="e">
        <f t="shared" si="6"/>
        <v>#DIV/0!</v>
      </c>
      <c r="K55" s="385"/>
      <c r="L55" s="386"/>
      <c r="M55" s="391" t="e">
        <f t="shared" si="4"/>
        <v>#DIV/0!</v>
      </c>
      <c r="N55" s="392"/>
      <c r="O55" s="393"/>
      <c r="Q55" s="369" t="e">
        <f t="shared" si="2"/>
        <v>#DIV/0!</v>
      </c>
      <c r="R55" s="370"/>
      <c r="S55" s="370"/>
      <c r="T55" s="370"/>
      <c r="U55" s="370"/>
      <c r="V55" s="371"/>
    </row>
    <row r="56" spans="2:22" ht="18.95" hidden="1" customHeight="1" outlineLevel="2">
      <c r="B56" s="2">
        <v>41</v>
      </c>
      <c r="C56" s="317"/>
      <c r="D56" s="321"/>
      <c r="E56" s="318">
        <v>0</v>
      </c>
      <c r="F56" s="318">
        <v>0</v>
      </c>
      <c r="G56" s="387" t="e">
        <f t="shared" si="5"/>
        <v>#DIV/0!</v>
      </c>
      <c r="H56" s="388"/>
      <c r="I56" s="389"/>
      <c r="J56" s="384" t="e">
        <f t="shared" si="6"/>
        <v>#DIV/0!</v>
      </c>
      <c r="K56" s="385"/>
      <c r="L56" s="386"/>
      <c r="M56" s="391" t="e">
        <f t="shared" si="4"/>
        <v>#DIV/0!</v>
      </c>
      <c r="N56" s="392"/>
      <c r="O56" s="393"/>
      <c r="Q56" s="369" t="e">
        <f t="shared" si="2"/>
        <v>#DIV/0!</v>
      </c>
      <c r="R56" s="370"/>
      <c r="S56" s="370"/>
      <c r="T56" s="370"/>
      <c r="U56" s="370"/>
      <c r="V56" s="371"/>
    </row>
    <row r="57" spans="2:22" ht="18.95" hidden="1" customHeight="1" outlineLevel="2">
      <c r="B57" s="2">
        <v>42</v>
      </c>
      <c r="C57" s="317"/>
      <c r="D57" s="321"/>
      <c r="E57" s="318">
        <v>0</v>
      </c>
      <c r="F57" s="318">
        <v>0</v>
      </c>
      <c r="G57" s="387" t="e">
        <f t="shared" si="5"/>
        <v>#DIV/0!</v>
      </c>
      <c r="H57" s="388"/>
      <c r="I57" s="389"/>
      <c r="J57" s="384" t="e">
        <f t="shared" si="6"/>
        <v>#DIV/0!</v>
      </c>
      <c r="K57" s="385"/>
      <c r="L57" s="386"/>
      <c r="M57" s="391" t="e">
        <f t="shared" si="4"/>
        <v>#DIV/0!</v>
      </c>
      <c r="N57" s="392"/>
      <c r="O57" s="393"/>
      <c r="Q57" s="369" t="e">
        <f t="shared" si="2"/>
        <v>#DIV/0!</v>
      </c>
      <c r="R57" s="370"/>
      <c r="S57" s="370"/>
      <c r="T57" s="370"/>
      <c r="U57" s="370"/>
      <c r="V57" s="371"/>
    </row>
    <row r="58" spans="2:22" ht="18.95" hidden="1" customHeight="1" outlineLevel="2">
      <c r="B58" s="2">
        <v>43</v>
      </c>
      <c r="C58" s="317"/>
      <c r="D58" s="321"/>
      <c r="E58" s="318">
        <v>0</v>
      </c>
      <c r="F58" s="318">
        <v>0</v>
      </c>
      <c r="G58" s="387" t="e">
        <f t="shared" si="5"/>
        <v>#DIV/0!</v>
      </c>
      <c r="H58" s="388"/>
      <c r="I58" s="389"/>
      <c r="J58" s="384" t="e">
        <f t="shared" si="6"/>
        <v>#DIV/0!</v>
      </c>
      <c r="K58" s="385"/>
      <c r="L58" s="386"/>
      <c r="M58" s="391" t="e">
        <f t="shared" si="4"/>
        <v>#DIV/0!</v>
      </c>
      <c r="N58" s="392"/>
      <c r="O58" s="393"/>
      <c r="Q58" s="369" t="e">
        <f t="shared" si="2"/>
        <v>#DIV/0!</v>
      </c>
      <c r="R58" s="370"/>
      <c r="S58" s="370"/>
      <c r="T58" s="370"/>
      <c r="U58" s="370"/>
      <c r="V58" s="371"/>
    </row>
    <row r="59" spans="2:22" ht="18.95" hidden="1" customHeight="1" outlineLevel="2">
      <c r="B59" s="2">
        <v>44</v>
      </c>
      <c r="C59" s="317"/>
      <c r="D59" s="321"/>
      <c r="E59" s="318">
        <v>0</v>
      </c>
      <c r="F59" s="318">
        <v>0</v>
      </c>
      <c r="G59" s="387" t="e">
        <f t="shared" si="5"/>
        <v>#DIV/0!</v>
      </c>
      <c r="H59" s="388"/>
      <c r="I59" s="389"/>
      <c r="J59" s="384" t="e">
        <f t="shared" si="6"/>
        <v>#DIV/0!</v>
      </c>
      <c r="K59" s="385"/>
      <c r="L59" s="386"/>
      <c r="M59" s="391" t="e">
        <f t="shared" si="4"/>
        <v>#DIV/0!</v>
      </c>
      <c r="N59" s="392"/>
      <c r="O59" s="393"/>
      <c r="Q59" s="369" t="e">
        <f t="shared" si="2"/>
        <v>#DIV/0!</v>
      </c>
      <c r="R59" s="370"/>
      <c r="S59" s="370"/>
      <c r="T59" s="370"/>
      <c r="U59" s="370"/>
      <c r="V59" s="371"/>
    </row>
    <row r="60" spans="2:22" ht="18.95" hidden="1" customHeight="1" outlineLevel="2">
      <c r="B60" s="2">
        <v>45</v>
      </c>
      <c r="C60" s="317"/>
      <c r="D60" s="321"/>
      <c r="E60" s="318">
        <v>0</v>
      </c>
      <c r="F60" s="318">
        <v>0</v>
      </c>
      <c r="G60" s="387" t="e">
        <f t="shared" si="5"/>
        <v>#DIV/0!</v>
      </c>
      <c r="H60" s="388"/>
      <c r="I60" s="389"/>
      <c r="J60" s="384" t="e">
        <f t="shared" si="6"/>
        <v>#DIV/0!</v>
      </c>
      <c r="K60" s="385"/>
      <c r="L60" s="386"/>
      <c r="M60" s="391" t="e">
        <f t="shared" si="4"/>
        <v>#DIV/0!</v>
      </c>
      <c r="N60" s="392"/>
      <c r="O60" s="393"/>
      <c r="Q60" s="369" t="e">
        <f t="shared" si="2"/>
        <v>#DIV/0!</v>
      </c>
      <c r="R60" s="370"/>
      <c r="S60" s="370"/>
      <c r="T60" s="370"/>
      <c r="U60" s="370"/>
      <c r="V60" s="371"/>
    </row>
    <row r="61" spans="2:22" ht="18.95" hidden="1" customHeight="1" outlineLevel="2">
      <c r="B61" s="2">
        <v>46</v>
      </c>
      <c r="C61" s="317"/>
      <c r="D61" s="321"/>
      <c r="E61" s="318">
        <v>0</v>
      </c>
      <c r="F61" s="318">
        <v>0</v>
      </c>
      <c r="G61" s="387" t="e">
        <f t="shared" si="5"/>
        <v>#DIV/0!</v>
      </c>
      <c r="H61" s="388"/>
      <c r="I61" s="389"/>
      <c r="J61" s="384" t="e">
        <f t="shared" si="6"/>
        <v>#DIV/0!</v>
      </c>
      <c r="K61" s="385"/>
      <c r="L61" s="386"/>
      <c r="M61" s="391" t="e">
        <f t="shared" si="4"/>
        <v>#DIV/0!</v>
      </c>
      <c r="N61" s="392"/>
      <c r="O61" s="393"/>
      <c r="Q61" s="369" t="e">
        <f t="shared" si="2"/>
        <v>#DIV/0!</v>
      </c>
      <c r="R61" s="370"/>
      <c r="S61" s="370"/>
      <c r="T61" s="370"/>
      <c r="U61" s="370"/>
      <c r="V61" s="371"/>
    </row>
    <row r="62" spans="2:22" ht="18.95" hidden="1" customHeight="1" outlineLevel="2">
      <c r="B62" s="2">
        <v>47</v>
      </c>
      <c r="C62" s="317"/>
      <c r="D62" s="321"/>
      <c r="E62" s="318">
        <v>0</v>
      </c>
      <c r="F62" s="318">
        <v>0</v>
      </c>
      <c r="G62" s="387" t="e">
        <f t="shared" si="5"/>
        <v>#DIV/0!</v>
      </c>
      <c r="H62" s="388"/>
      <c r="I62" s="389"/>
      <c r="J62" s="384" t="e">
        <f t="shared" si="6"/>
        <v>#DIV/0!</v>
      </c>
      <c r="K62" s="385"/>
      <c r="L62" s="386"/>
      <c r="M62" s="391" t="e">
        <f t="shared" si="4"/>
        <v>#DIV/0!</v>
      </c>
      <c r="N62" s="392"/>
      <c r="O62" s="393"/>
      <c r="Q62" s="369" t="e">
        <f t="shared" si="2"/>
        <v>#DIV/0!</v>
      </c>
      <c r="R62" s="370"/>
      <c r="S62" s="370"/>
      <c r="T62" s="370"/>
      <c r="U62" s="370"/>
      <c r="V62" s="371"/>
    </row>
    <row r="63" spans="2:22" ht="18.95" hidden="1" customHeight="1" outlineLevel="2">
      <c r="B63" s="2">
        <v>48</v>
      </c>
      <c r="C63" s="317"/>
      <c r="D63" s="321"/>
      <c r="E63" s="318">
        <v>0</v>
      </c>
      <c r="F63" s="318">
        <v>0</v>
      </c>
      <c r="G63" s="387" t="e">
        <f t="shared" si="5"/>
        <v>#DIV/0!</v>
      </c>
      <c r="H63" s="388"/>
      <c r="I63" s="389"/>
      <c r="J63" s="384" t="e">
        <f t="shared" si="6"/>
        <v>#DIV/0!</v>
      </c>
      <c r="K63" s="385"/>
      <c r="L63" s="386"/>
      <c r="M63" s="391" t="e">
        <f t="shared" si="4"/>
        <v>#DIV/0!</v>
      </c>
      <c r="N63" s="392"/>
      <c r="O63" s="393"/>
      <c r="Q63" s="369" t="e">
        <f t="shared" si="2"/>
        <v>#DIV/0!</v>
      </c>
      <c r="R63" s="370"/>
      <c r="S63" s="370"/>
      <c r="T63" s="370"/>
      <c r="U63" s="370"/>
      <c r="V63" s="371"/>
    </row>
    <row r="64" spans="2:22" ht="18.95" hidden="1" customHeight="1" outlineLevel="2">
      <c r="B64" s="2">
        <v>49</v>
      </c>
      <c r="C64" s="317"/>
      <c r="D64" s="321"/>
      <c r="E64" s="318">
        <v>0</v>
      </c>
      <c r="F64" s="318">
        <v>0</v>
      </c>
      <c r="G64" s="387" t="e">
        <f t="shared" si="5"/>
        <v>#DIV/0!</v>
      </c>
      <c r="H64" s="388"/>
      <c r="I64" s="389"/>
      <c r="J64" s="384" t="e">
        <f t="shared" si="6"/>
        <v>#DIV/0!</v>
      </c>
      <c r="K64" s="385"/>
      <c r="L64" s="386"/>
      <c r="M64" s="391" t="e">
        <f t="shared" si="4"/>
        <v>#DIV/0!</v>
      </c>
      <c r="N64" s="392"/>
      <c r="O64" s="393"/>
      <c r="Q64" s="369" t="e">
        <f t="shared" si="2"/>
        <v>#DIV/0!</v>
      </c>
      <c r="R64" s="370"/>
      <c r="S64" s="370"/>
      <c r="T64" s="370"/>
      <c r="U64" s="370"/>
      <c r="V64" s="371"/>
    </row>
    <row r="65" spans="2:22" ht="18.95" customHeight="1" outlineLevel="1" collapsed="1">
      <c r="B65" s="2">
        <v>50</v>
      </c>
      <c r="C65" s="317"/>
      <c r="D65" s="321"/>
      <c r="E65" s="318">
        <v>0</v>
      </c>
      <c r="F65" s="318">
        <v>0</v>
      </c>
      <c r="G65" s="387" t="e">
        <f t="shared" si="5"/>
        <v>#DIV/0!</v>
      </c>
      <c r="H65" s="388"/>
      <c r="I65" s="389"/>
      <c r="J65" s="384" t="e">
        <f t="shared" si="6"/>
        <v>#DIV/0!</v>
      </c>
      <c r="K65" s="385"/>
      <c r="L65" s="386"/>
      <c r="M65" s="391" t="e">
        <f t="shared" si="4"/>
        <v>#DIV/0!</v>
      </c>
      <c r="N65" s="392"/>
      <c r="O65" s="393"/>
      <c r="Q65" s="369" t="e">
        <f t="shared" si="2"/>
        <v>#DIV/0!</v>
      </c>
      <c r="R65" s="370"/>
      <c r="S65" s="370"/>
      <c r="T65" s="370"/>
      <c r="U65" s="370"/>
      <c r="V65" s="371"/>
    </row>
    <row r="66" spans="2:22" ht="18.95" hidden="1" customHeight="1" outlineLevel="2">
      <c r="B66" s="2">
        <v>51</v>
      </c>
      <c r="C66" s="317"/>
      <c r="D66" s="321"/>
      <c r="E66" s="318">
        <v>0</v>
      </c>
      <c r="F66" s="318">
        <v>0</v>
      </c>
      <c r="G66" s="387" t="e">
        <f t="shared" si="5"/>
        <v>#DIV/0!</v>
      </c>
      <c r="H66" s="388"/>
      <c r="I66" s="389"/>
      <c r="J66" s="384" t="e">
        <f t="shared" si="6"/>
        <v>#DIV/0!</v>
      </c>
      <c r="K66" s="385"/>
      <c r="L66" s="386"/>
      <c r="M66" s="391" t="e">
        <f t="shared" si="4"/>
        <v>#DIV/0!</v>
      </c>
      <c r="N66" s="392"/>
      <c r="O66" s="393"/>
      <c r="Q66" s="369" t="e">
        <f t="shared" si="2"/>
        <v>#DIV/0!</v>
      </c>
      <c r="R66" s="370"/>
      <c r="S66" s="370"/>
      <c r="T66" s="370"/>
      <c r="U66" s="370"/>
      <c r="V66" s="371"/>
    </row>
    <row r="67" spans="2:22" ht="18.95" hidden="1" customHeight="1" outlineLevel="2">
      <c r="B67" s="2">
        <v>52</v>
      </c>
      <c r="C67" s="317"/>
      <c r="D67" s="321"/>
      <c r="E67" s="318">
        <v>0</v>
      </c>
      <c r="F67" s="318">
        <v>0</v>
      </c>
      <c r="G67" s="387" t="e">
        <f t="shared" si="5"/>
        <v>#DIV/0!</v>
      </c>
      <c r="H67" s="388"/>
      <c r="I67" s="389"/>
      <c r="J67" s="384" t="e">
        <f t="shared" si="6"/>
        <v>#DIV/0!</v>
      </c>
      <c r="K67" s="385"/>
      <c r="L67" s="386"/>
      <c r="M67" s="391" t="e">
        <f t="shared" si="4"/>
        <v>#DIV/0!</v>
      </c>
      <c r="N67" s="392"/>
      <c r="O67" s="393"/>
      <c r="Q67" s="369" t="e">
        <f t="shared" si="2"/>
        <v>#DIV/0!</v>
      </c>
      <c r="R67" s="370"/>
      <c r="S67" s="370"/>
      <c r="T67" s="370"/>
      <c r="U67" s="370"/>
      <c r="V67" s="371"/>
    </row>
    <row r="68" spans="2:22" ht="18.95" hidden="1" customHeight="1" outlineLevel="2">
      <c r="B68" s="2">
        <v>53</v>
      </c>
      <c r="C68" s="317"/>
      <c r="D68" s="321"/>
      <c r="E68" s="318">
        <v>0</v>
      </c>
      <c r="F68" s="318">
        <v>0</v>
      </c>
      <c r="G68" s="387" t="e">
        <f t="shared" si="5"/>
        <v>#DIV/0!</v>
      </c>
      <c r="H68" s="388"/>
      <c r="I68" s="389"/>
      <c r="J68" s="384" t="e">
        <f t="shared" si="6"/>
        <v>#DIV/0!</v>
      </c>
      <c r="K68" s="385"/>
      <c r="L68" s="386"/>
      <c r="M68" s="391" t="e">
        <f t="shared" si="4"/>
        <v>#DIV/0!</v>
      </c>
      <c r="N68" s="392"/>
      <c r="O68" s="393"/>
      <c r="Q68" s="369" t="e">
        <f t="shared" si="2"/>
        <v>#DIV/0!</v>
      </c>
      <c r="R68" s="370"/>
      <c r="S68" s="370"/>
      <c r="T68" s="370"/>
      <c r="U68" s="370"/>
      <c r="V68" s="371"/>
    </row>
    <row r="69" spans="2:22" ht="18.95" hidden="1" customHeight="1" outlineLevel="2">
      <c r="B69" s="2">
        <v>54</v>
      </c>
      <c r="C69" s="317"/>
      <c r="D69" s="321"/>
      <c r="E69" s="318">
        <v>0</v>
      </c>
      <c r="F69" s="318">
        <v>0</v>
      </c>
      <c r="G69" s="387" t="e">
        <f t="shared" si="5"/>
        <v>#DIV/0!</v>
      </c>
      <c r="H69" s="388"/>
      <c r="I69" s="389"/>
      <c r="J69" s="384" t="e">
        <f t="shared" si="6"/>
        <v>#DIV/0!</v>
      </c>
      <c r="K69" s="385"/>
      <c r="L69" s="386"/>
      <c r="M69" s="391" t="e">
        <f t="shared" si="4"/>
        <v>#DIV/0!</v>
      </c>
      <c r="N69" s="392"/>
      <c r="O69" s="393"/>
      <c r="Q69" s="369" t="e">
        <f t="shared" si="2"/>
        <v>#DIV/0!</v>
      </c>
      <c r="R69" s="370"/>
      <c r="S69" s="370"/>
      <c r="T69" s="370"/>
      <c r="U69" s="370"/>
      <c r="V69" s="371"/>
    </row>
    <row r="70" spans="2:22" ht="18.95" hidden="1" customHeight="1" outlineLevel="2">
      <c r="B70" s="2">
        <v>55</v>
      </c>
      <c r="C70" s="317"/>
      <c r="D70" s="321"/>
      <c r="E70" s="318">
        <v>0</v>
      </c>
      <c r="F70" s="318">
        <v>0</v>
      </c>
      <c r="G70" s="387" t="e">
        <f t="shared" si="5"/>
        <v>#DIV/0!</v>
      </c>
      <c r="H70" s="388"/>
      <c r="I70" s="389"/>
      <c r="J70" s="384" t="e">
        <f t="shared" si="6"/>
        <v>#DIV/0!</v>
      </c>
      <c r="K70" s="385"/>
      <c r="L70" s="386"/>
      <c r="M70" s="391" t="e">
        <f t="shared" si="4"/>
        <v>#DIV/0!</v>
      </c>
      <c r="N70" s="392"/>
      <c r="O70" s="393"/>
      <c r="Q70" s="369" t="e">
        <f t="shared" si="2"/>
        <v>#DIV/0!</v>
      </c>
      <c r="R70" s="370"/>
      <c r="S70" s="370"/>
      <c r="T70" s="370"/>
      <c r="U70" s="370"/>
      <c r="V70" s="371"/>
    </row>
    <row r="71" spans="2:22" ht="18.95" hidden="1" customHeight="1" outlineLevel="2">
      <c r="B71" s="2">
        <v>56</v>
      </c>
      <c r="C71" s="317"/>
      <c r="D71" s="321"/>
      <c r="E71" s="318">
        <v>0</v>
      </c>
      <c r="F71" s="318">
        <v>0</v>
      </c>
      <c r="G71" s="387" t="e">
        <f t="shared" si="5"/>
        <v>#DIV/0!</v>
      </c>
      <c r="H71" s="388"/>
      <c r="I71" s="389"/>
      <c r="J71" s="384" t="e">
        <f t="shared" si="6"/>
        <v>#DIV/0!</v>
      </c>
      <c r="K71" s="385"/>
      <c r="L71" s="386"/>
      <c r="M71" s="391" t="e">
        <f t="shared" si="4"/>
        <v>#DIV/0!</v>
      </c>
      <c r="N71" s="392"/>
      <c r="O71" s="393"/>
      <c r="Q71" s="369" t="e">
        <f t="shared" si="2"/>
        <v>#DIV/0!</v>
      </c>
      <c r="R71" s="370"/>
      <c r="S71" s="370"/>
      <c r="T71" s="370"/>
      <c r="U71" s="370"/>
      <c r="V71" s="371"/>
    </row>
    <row r="72" spans="2:22" ht="18.95" hidden="1" customHeight="1" outlineLevel="2">
      <c r="B72" s="2">
        <v>57</v>
      </c>
      <c r="C72" s="317"/>
      <c r="D72" s="321"/>
      <c r="E72" s="318">
        <v>0</v>
      </c>
      <c r="F72" s="318">
        <v>0</v>
      </c>
      <c r="G72" s="387" t="e">
        <f t="shared" si="5"/>
        <v>#DIV/0!</v>
      </c>
      <c r="H72" s="388"/>
      <c r="I72" s="389"/>
      <c r="J72" s="384" t="e">
        <f t="shared" si="6"/>
        <v>#DIV/0!</v>
      </c>
      <c r="K72" s="385"/>
      <c r="L72" s="386"/>
      <c r="M72" s="391" t="e">
        <f t="shared" ref="M72:M115" si="7">J72/G72</f>
        <v>#DIV/0!</v>
      </c>
      <c r="N72" s="392"/>
      <c r="O72" s="393"/>
      <c r="Q72" s="369" t="e">
        <f t="shared" si="2"/>
        <v>#DIV/0!</v>
      </c>
      <c r="R72" s="370"/>
      <c r="S72" s="370"/>
      <c r="T72" s="370"/>
      <c r="U72" s="370"/>
      <c r="V72" s="371"/>
    </row>
    <row r="73" spans="2:22" ht="18.95" hidden="1" customHeight="1" outlineLevel="2">
      <c r="B73" s="2">
        <v>58</v>
      </c>
      <c r="C73" s="317"/>
      <c r="D73" s="321"/>
      <c r="E73" s="318">
        <v>0</v>
      </c>
      <c r="F73" s="318">
        <v>0</v>
      </c>
      <c r="G73" s="387" t="e">
        <f t="shared" si="5"/>
        <v>#DIV/0!</v>
      </c>
      <c r="H73" s="388"/>
      <c r="I73" s="389"/>
      <c r="J73" s="384" t="e">
        <f t="shared" si="6"/>
        <v>#DIV/0!</v>
      </c>
      <c r="K73" s="385"/>
      <c r="L73" s="386"/>
      <c r="M73" s="391" t="e">
        <f t="shared" si="7"/>
        <v>#DIV/0!</v>
      </c>
      <c r="N73" s="392"/>
      <c r="O73" s="393"/>
      <c r="Q73" s="369" t="e">
        <f t="shared" si="2"/>
        <v>#DIV/0!</v>
      </c>
      <c r="R73" s="370"/>
      <c r="S73" s="370"/>
      <c r="T73" s="370"/>
      <c r="U73" s="370"/>
      <c r="V73" s="371"/>
    </row>
    <row r="74" spans="2:22" ht="18.95" hidden="1" customHeight="1" outlineLevel="2">
      <c r="B74" s="2">
        <v>59</v>
      </c>
      <c r="C74" s="317"/>
      <c r="D74" s="321"/>
      <c r="E74" s="318">
        <v>0</v>
      </c>
      <c r="F74" s="318">
        <v>0</v>
      </c>
      <c r="G74" s="387" t="e">
        <f t="shared" si="5"/>
        <v>#DIV/0!</v>
      </c>
      <c r="H74" s="388"/>
      <c r="I74" s="389"/>
      <c r="J74" s="384" t="e">
        <f t="shared" si="6"/>
        <v>#DIV/0!</v>
      </c>
      <c r="K74" s="385"/>
      <c r="L74" s="386"/>
      <c r="M74" s="391" t="e">
        <f t="shared" si="7"/>
        <v>#DIV/0!</v>
      </c>
      <c r="N74" s="392"/>
      <c r="O74" s="393"/>
      <c r="Q74" s="369" t="e">
        <f t="shared" si="2"/>
        <v>#DIV/0!</v>
      </c>
      <c r="R74" s="370"/>
      <c r="S74" s="370"/>
      <c r="T74" s="370"/>
      <c r="U74" s="370"/>
      <c r="V74" s="371"/>
    </row>
    <row r="75" spans="2:22" ht="18.95" hidden="1" customHeight="1" outlineLevel="2">
      <c r="B75" s="2">
        <v>60</v>
      </c>
      <c r="C75" s="317"/>
      <c r="D75" s="321"/>
      <c r="E75" s="318">
        <v>0</v>
      </c>
      <c r="F75" s="318">
        <v>0</v>
      </c>
      <c r="G75" s="387" t="e">
        <f t="shared" si="5"/>
        <v>#DIV/0!</v>
      </c>
      <c r="H75" s="388"/>
      <c r="I75" s="389"/>
      <c r="J75" s="384" t="e">
        <f t="shared" si="6"/>
        <v>#DIV/0!</v>
      </c>
      <c r="K75" s="385"/>
      <c r="L75" s="386"/>
      <c r="M75" s="391" t="e">
        <f t="shared" si="7"/>
        <v>#DIV/0!</v>
      </c>
      <c r="N75" s="392"/>
      <c r="O75" s="393"/>
      <c r="Q75" s="369" t="e">
        <f t="shared" si="2"/>
        <v>#DIV/0!</v>
      </c>
      <c r="R75" s="370"/>
      <c r="S75" s="370"/>
      <c r="T75" s="370"/>
      <c r="U75" s="370"/>
      <c r="V75" s="371"/>
    </row>
    <row r="76" spans="2:22" ht="18.95" hidden="1" customHeight="1" outlineLevel="2">
      <c r="B76" s="2">
        <v>61</v>
      </c>
      <c r="C76" s="317"/>
      <c r="D76" s="321"/>
      <c r="E76" s="318">
        <v>0</v>
      </c>
      <c r="F76" s="318">
        <v>0</v>
      </c>
      <c r="G76" s="387" t="e">
        <f t="shared" si="5"/>
        <v>#DIV/0!</v>
      </c>
      <c r="H76" s="388"/>
      <c r="I76" s="389"/>
      <c r="J76" s="384" t="e">
        <f t="shared" si="6"/>
        <v>#DIV/0!</v>
      </c>
      <c r="K76" s="385"/>
      <c r="L76" s="386"/>
      <c r="M76" s="391" t="e">
        <f t="shared" si="7"/>
        <v>#DIV/0!</v>
      </c>
      <c r="N76" s="392"/>
      <c r="O76" s="393"/>
      <c r="Q76" s="369" t="e">
        <f t="shared" si="2"/>
        <v>#DIV/0!</v>
      </c>
      <c r="R76" s="370"/>
      <c r="S76" s="370"/>
      <c r="T76" s="370"/>
      <c r="U76" s="370"/>
      <c r="V76" s="371"/>
    </row>
    <row r="77" spans="2:22" ht="18.95" hidden="1" customHeight="1" outlineLevel="2">
      <c r="B77" s="2">
        <v>62</v>
      </c>
      <c r="C77" s="317"/>
      <c r="D77" s="321"/>
      <c r="E77" s="318">
        <v>0</v>
      </c>
      <c r="F77" s="318">
        <v>0</v>
      </c>
      <c r="G77" s="387" t="e">
        <f t="shared" si="5"/>
        <v>#DIV/0!</v>
      </c>
      <c r="H77" s="388"/>
      <c r="I77" s="389"/>
      <c r="J77" s="384" t="e">
        <f t="shared" si="6"/>
        <v>#DIV/0!</v>
      </c>
      <c r="K77" s="385"/>
      <c r="L77" s="386"/>
      <c r="M77" s="391" t="e">
        <f t="shared" si="7"/>
        <v>#DIV/0!</v>
      </c>
      <c r="N77" s="392"/>
      <c r="O77" s="393"/>
      <c r="Q77" s="369" t="e">
        <f t="shared" si="2"/>
        <v>#DIV/0!</v>
      </c>
      <c r="R77" s="370"/>
      <c r="S77" s="370"/>
      <c r="T77" s="370"/>
      <c r="U77" s="370"/>
      <c r="V77" s="371"/>
    </row>
    <row r="78" spans="2:22" ht="18.95" hidden="1" customHeight="1" outlineLevel="2">
      <c r="B78" s="2">
        <v>63</v>
      </c>
      <c r="C78" s="317"/>
      <c r="D78" s="321"/>
      <c r="E78" s="318">
        <v>0</v>
      </c>
      <c r="F78" s="318">
        <v>0</v>
      </c>
      <c r="G78" s="387" t="e">
        <f t="shared" si="5"/>
        <v>#DIV/0!</v>
      </c>
      <c r="H78" s="388"/>
      <c r="I78" s="389"/>
      <c r="J78" s="384" t="e">
        <f t="shared" si="6"/>
        <v>#DIV/0!</v>
      </c>
      <c r="K78" s="385"/>
      <c r="L78" s="386"/>
      <c r="M78" s="391" t="e">
        <f t="shared" si="7"/>
        <v>#DIV/0!</v>
      </c>
      <c r="N78" s="392"/>
      <c r="O78" s="393"/>
      <c r="Q78" s="369" t="e">
        <f t="shared" si="2"/>
        <v>#DIV/0!</v>
      </c>
      <c r="R78" s="370"/>
      <c r="S78" s="370"/>
      <c r="T78" s="370"/>
      <c r="U78" s="370"/>
      <c r="V78" s="371"/>
    </row>
    <row r="79" spans="2:22" ht="18.95" hidden="1" customHeight="1" outlineLevel="2">
      <c r="B79" s="2">
        <v>64</v>
      </c>
      <c r="C79" s="317"/>
      <c r="D79" s="321"/>
      <c r="E79" s="318">
        <v>0</v>
      </c>
      <c r="F79" s="318">
        <v>0</v>
      </c>
      <c r="G79" s="387" t="e">
        <f t="shared" si="5"/>
        <v>#DIV/0!</v>
      </c>
      <c r="H79" s="388"/>
      <c r="I79" s="389"/>
      <c r="J79" s="384" t="e">
        <f t="shared" si="6"/>
        <v>#DIV/0!</v>
      </c>
      <c r="K79" s="385"/>
      <c r="L79" s="386"/>
      <c r="M79" s="391" t="e">
        <f t="shared" si="7"/>
        <v>#DIV/0!</v>
      </c>
      <c r="N79" s="392"/>
      <c r="O79" s="393"/>
      <c r="Q79" s="369" t="e">
        <f t="shared" si="2"/>
        <v>#DIV/0!</v>
      </c>
      <c r="R79" s="370"/>
      <c r="S79" s="370"/>
      <c r="T79" s="370"/>
      <c r="U79" s="370"/>
      <c r="V79" s="371"/>
    </row>
    <row r="80" spans="2:22" ht="18.95" hidden="1" customHeight="1" outlineLevel="2">
      <c r="B80" s="2">
        <v>65</v>
      </c>
      <c r="C80" s="317"/>
      <c r="D80" s="321"/>
      <c r="E80" s="318">
        <v>0</v>
      </c>
      <c r="F80" s="318">
        <v>0</v>
      </c>
      <c r="G80" s="387" t="e">
        <f t="shared" ref="G80:G111" si="8">(F80/$E$11)*12</f>
        <v>#DIV/0!</v>
      </c>
      <c r="H80" s="388"/>
      <c r="I80" s="389"/>
      <c r="J80" s="384" t="e">
        <f t="shared" ref="J80:J115" si="9">E80-G80</f>
        <v>#DIV/0!</v>
      </c>
      <c r="K80" s="385"/>
      <c r="L80" s="386"/>
      <c r="M80" s="391" t="e">
        <f t="shared" si="7"/>
        <v>#DIV/0!</v>
      </c>
      <c r="N80" s="392"/>
      <c r="O80" s="393"/>
      <c r="Q80" s="369" t="e">
        <f t="shared" si="2"/>
        <v>#DIV/0!</v>
      </c>
      <c r="R80" s="370"/>
      <c r="S80" s="370"/>
      <c r="T80" s="370"/>
      <c r="U80" s="370"/>
      <c r="V80" s="371"/>
    </row>
    <row r="81" spans="2:22" ht="18.95" hidden="1" customHeight="1" outlineLevel="2">
      <c r="B81" s="2">
        <v>66</v>
      </c>
      <c r="C81" s="317"/>
      <c r="D81" s="321"/>
      <c r="E81" s="318">
        <v>0</v>
      </c>
      <c r="F81" s="318">
        <v>0</v>
      </c>
      <c r="G81" s="387" t="e">
        <f t="shared" si="8"/>
        <v>#DIV/0!</v>
      </c>
      <c r="H81" s="388"/>
      <c r="I81" s="389"/>
      <c r="J81" s="384" t="e">
        <f t="shared" si="9"/>
        <v>#DIV/0!</v>
      </c>
      <c r="K81" s="385"/>
      <c r="L81" s="386"/>
      <c r="M81" s="391" t="e">
        <f t="shared" si="7"/>
        <v>#DIV/0!</v>
      </c>
      <c r="N81" s="392"/>
      <c r="O81" s="393"/>
      <c r="Q81" s="369" t="e">
        <f t="shared" ref="Q81:Q115" si="10">IF(AND(OR(J81&gt;1000, J81&lt;-1000), OR(M81&gt;0.05, M81&lt;-0.05)), "Variance over $1,000 and 5%, please review", " ")</f>
        <v>#DIV/0!</v>
      </c>
      <c r="R81" s="370"/>
      <c r="S81" s="370"/>
      <c r="T81" s="370"/>
      <c r="U81" s="370"/>
      <c r="V81" s="371"/>
    </row>
    <row r="82" spans="2:22" ht="18.95" hidden="1" customHeight="1" outlineLevel="2">
      <c r="B82" s="2">
        <v>67</v>
      </c>
      <c r="C82" s="317"/>
      <c r="D82" s="321"/>
      <c r="E82" s="318">
        <v>0</v>
      </c>
      <c r="F82" s="318">
        <v>0</v>
      </c>
      <c r="G82" s="387" t="e">
        <f t="shared" si="8"/>
        <v>#DIV/0!</v>
      </c>
      <c r="H82" s="388"/>
      <c r="I82" s="389"/>
      <c r="J82" s="384" t="e">
        <f t="shared" si="9"/>
        <v>#DIV/0!</v>
      </c>
      <c r="K82" s="385"/>
      <c r="L82" s="386"/>
      <c r="M82" s="391" t="e">
        <f t="shared" si="7"/>
        <v>#DIV/0!</v>
      </c>
      <c r="N82" s="392"/>
      <c r="O82" s="393"/>
      <c r="Q82" s="369" t="e">
        <f t="shared" si="10"/>
        <v>#DIV/0!</v>
      </c>
      <c r="R82" s="370"/>
      <c r="S82" s="370"/>
      <c r="T82" s="370"/>
      <c r="U82" s="370"/>
      <c r="V82" s="371"/>
    </row>
    <row r="83" spans="2:22" ht="18.95" hidden="1" customHeight="1" outlineLevel="2">
      <c r="B83" s="2">
        <v>68</v>
      </c>
      <c r="C83" s="317"/>
      <c r="D83" s="321"/>
      <c r="E83" s="318">
        <v>0</v>
      </c>
      <c r="F83" s="318">
        <v>0</v>
      </c>
      <c r="G83" s="387" t="e">
        <f t="shared" si="8"/>
        <v>#DIV/0!</v>
      </c>
      <c r="H83" s="388"/>
      <c r="I83" s="389"/>
      <c r="J83" s="384" t="e">
        <f t="shared" si="9"/>
        <v>#DIV/0!</v>
      </c>
      <c r="K83" s="385"/>
      <c r="L83" s="386"/>
      <c r="M83" s="391" t="e">
        <f t="shared" si="7"/>
        <v>#DIV/0!</v>
      </c>
      <c r="N83" s="392"/>
      <c r="O83" s="393"/>
      <c r="Q83" s="369" t="e">
        <f t="shared" si="10"/>
        <v>#DIV/0!</v>
      </c>
      <c r="R83" s="370"/>
      <c r="S83" s="370"/>
      <c r="T83" s="370"/>
      <c r="U83" s="370"/>
      <c r="V83" s="371"/>
    </row>
    <row r="84" spans="2:22" ht="18.95" hidden="1" customHeight="1" outlineLevel="2">
      <c r="B84" s="2">
        <v>69</v>
      </c>
      <c r="C84" s="317"/>
      <c r="D84" s="321"/>
      <c r="E84" s="318">
        <v>0</v>
      </c>
      <c r="F84" s="318">
        <v>0</v>
      </c>
      <c r="G84" s="387" t="e">
        <f t="shared" si="8"/>
        <v>#DIV/0!</v>
      </c>
      <c r="H84" s="388"/>
      <c r="I84" s="389"/>
      <c r="J84" s="384" t="e">
        <f t="shared" si="9"/>
        <v>#DIV/0!</v>
      </c>
      <c r="K84" s="385"/>
      <c r="L84" s="386"/>
      <c r="M84" s="391" t="e">
        <f t="shared" si="7"/>
        <v>#DIV/0!</v>
      </c>
      <c r="N84" s="392"/>
      <c r="O84" s="393"/>
      <c r="Q84" s="369" t="e">
        <f t="shared" si="10"/>
        <v>#DIV/0!</v>
      </c>
      <c r="R84" s="370"/>
      <c r="S84" s="370"/>
      <c r="T84" s="370"/>
      <c r="U84" s="370"/>
      <c r="V84" s="371"/>
    </row>
    <row r="85" spans="2:22" ht="18.95" hidden="1" customHeight="1" outlineLevel="2">
      <c r="B85" s="2">
        <v>70</v>
      </c>
      <c r="C85" s="317"/>
      <c r="D85" s="321"/>
      <c r="E85" s="318">
        <v>0</v>
      </c>
      <c r="F85" s="318">
        <v>0</v>
      </c>
      <c r="G85" s="387" t="e">
        <f t="shared" si="8"/>
        <v>#DIV/0!</v>
      </c>
      <c r="H85" s="388"/>
      <c r="I85" s="389"/>
      <c r="J85" s="384" t="e">
        <f t="shared" si="9"/>
        <v>#DIV/0!</v>
      </c>
      <c r="K85" s="385"/>
      <c r="L85" s="386"/>
      <c r="M85" s="391" t="e">
        <f t="shared" si="7"/>
        <v>#DIV/0!</v>
      </c>
      <c r="N85" s="392"/>
      <c r="O85" s="393"/>
      <c r="Q85" s="369" t="e">
        <f t="shared" si="10"/>
        <v>#DIV/0!</v>
      </c>
      <c r="R85" s="370"/>
      <c r="S85" s="370"/>
      <c r="T85" s="370"/>
      <c r="U85" s="370"/>
      <c r="V85" s="371"/>
    </row>
    <row r="86" spans="2:22" ht="18.95" hidden="1" customHeight="1" outlineLevel="2">
      <c r="B86" s="2">
        <v>71</v>
      </c>
      <c r="C86" s="317"/>
      <c r="D86" s="321"/>
      <c r="E86" s="318">
        <v>0</v>
      </c>
      <c r="F86" s="318">
        <v>0</v>
      </c>
      <c r="G86" s="387" t="e">
        <f t="shared" si="8"/>
        <v>#DIV/0!</v>
      </c>
      <c r="H86" s="388"/>
      <c r="I86" s="389"/>
      <c r="J86" s="384" t="e">
        <f t="shared" si="9"/>
        <v>#DIV/0!</v>
      </c>
      <c r="K86" s="385"/>
      <c r="L86" s="386"/>
      <c r="M86" s="391" t="e">
        <f t="shared" si="7"/>
        <v>#DIV/0!</v>
      </c>
      <c r="N86" s="392"/>
      <c r="O86" s="393"/>
      <c r="Q86" s="369" t="e">
        <f t="shared" si="10"/>
        <v>#DIV/0!</v>
      </c>
      <c r="R86" s="370"/>
      <c r="S86" s="370"/>
      <c r="T86" s="370"/>
      <c r="U86" s="370"/>
      <c r="V86" s="371"/>
    </row>
    <row r="87" spans="2:22" ht="18.95" hidden="1" customHeight="1" outlineLevel="2">
      <c r="B87" s="2">
        <v>72</v>
      </c>
      <c r="C87" s="317"/>
      <c r="D87" s="321"/>
      <c r="E87" s="318">
        <v>0</v>
      </c>
      <c r="F87" s="318">
        <v>0</v>
      </c>
      <c r="G87" s="387" t="e">
        <f t="shared" si="8"/>
        <v>#DIV/0!</v>
      </c>
      <c r="H87" s="388"/>
      <c r="I87" s="389"/>
      <c r="J87" s="384" t="e">
        <f t="shared" si="9"/>
        <v>#DIV/0!</v>
      </c>
      <c r="K87" s="385"/>
      <c r="L87" s="386"/>
      <c r="M87" s="391" t="e">
        <f t="shared" si="7"/>
        <v>#DIV/0!</v>
      </c>
      <c r="N87" s="392"/>
      <c r="O87" s="393"/>
      <c r="Q87" s="369" t="e">
        <f t="shared" si="10"/>
        <v>#DIV/0!</v>
      </c>
      <c r="R87" s="370"/>
      <c r="S87" s="370"/>
      <c r="T87" s="370"/>
      <c r="U87" s="370"/>
      <c r="V87" s="371"/>
    </row>
    <row r="88" spans="2:22" ht="18.95" hidden="1" customHeight="1" outlineLevel="2">
      <c r="B88" s="2">
        <v>73</v>
      </c>
      <c r="C88" s="317"/>
      <c r="D88" s="321"/>
      <c r="E88" s="318">
        <v>0</v>
      </c>
      <c r="F88" s="318">
        <v>0</v>
      </c>
      <c r="G88" s="387" t="e">
        <f t="shared" si="8"/>
        <v>#DIV/0!</v>
      </c>
      <c r="H88" s="388"/>
      <c r="I88" s="389"/>
      <c r="J88" s="384" t="e">
        <f t="shared" si="9"/>
        <v>#DIV/0!</v>
      </c>
      <c r="K88" s="385"/>
      <c r="L88" s="386"/>
      <c r="M88" s="391" t="e">
        <f t="shared" si="7"/>
        <v>#DIV/0!</v>
      </c>
      <c r="N88" s="392"/>
      <c r="O88" s="393"/>
      <c r="Q88" s="369" t="e">
        <f t="shared" si="10"/>
        <v>#DIV/0!</v>
      </c>
      <c r="R88" s="370"/>
      <c r="S88" s="370"/>
      <c r="T88" s="370"/>
      <c r="U88" s="370"/>
      <c r="V88" s="371"/>
    </row>
    <row r="89" spans="2:22" ht="18.95" hidden="1" customHeight="1" outlineLevel="2">
      <c r="B89" s="2">
        <v>74</v>
      </c>
      <c r="C89" s="317"/>
      <c r="D89" s="321"/>
      <c r="E89" s="318">
        <v>0</v>
      </c>
      <c r="F89" s="318">
        <v>0</v>
      </c>
      <c r="G89" s="387" t="e">
        <f t="shared" si="8"/>
        <v>#DIV/0!</v>
      </c>
      <c r="H89" s="388"/>
      <c r="I89" s="389"/>
      <c r="J89" s="384" t="e">
        <f t="shared" si="9"/>
        <v>#DIV/0!</v>
      </c>
      <c r="K89" s="385"/>
      <c r="L89" s="386"/>
      <c r="M89" s="391" t="e">
        <f t="shared" si="7"/>
        <v>#DIV/0!</v>
      </c>
      <c r="N89" s="392"/>
      <c r="O89" s="393"/>
      <c r="Q89" s="369" t="e">
        <f t="shared" si="10"/>
        <v>#DIV/0!</v>
      </c>
      <c r="R89" s="370"/>
      <c r="S89" s="370"/>
      <c r="T89" s="370"/>
      <c r="U89" s="370"/>
      <c r="V89" s="371"/>
    </row>
    <row r="90" spans="2:22" ht="18.95" customHeight="1" outlineLevel="1" collapsed="1">
      <c r="B90" s="2">
        <v>75</v>
      </c>
      <c r="C90" s="317"/>
      <c r="D90" s="321"/>
      <c r="E90" s="318">
        <v>0</v>
      </c>
      <c r="F90" s="318">
        <v>0</v>
      </c>
      <c r="G90" s="387" t="e">
        <f t="shared" si="8"/>
        <v>#DIV/0!</v>
      </c>
      <c r="H90" s="388"/>
      <c r="I90" s="389"/>
      <c r="J90" s="384" t="e">
        <f t="shared" si="9"/>
        <v>#DIV/0!</v>
      </c>
      <c r="K90" s="385"/>
      <c r="L90" s="386"/>
      <c r="M90" s="391" t="e">
        <f t="shared" si="7"/>
        <v>#DIV/0!</v>
      </c>
      <c r="N90" s="392"/>
      <c r="O90" s="393"/>
      <c r="Q90" s="369" t="e">
        <f t="shared" si="10"/>
        <v>#DIV/0!</v>
      </c>
      <c r="R90" s="370"/>
      <c r="S90" s="370"/>
      <c r="T90" s="370"/>
      <c r="U90" s="370"/>
      <c r="V90" s="371"/>
    </row>
    <row r="91" spans="2:22" ht="18.95" hidden="1" customHeight="1" outlineLevel="2">
      <c r="B91" s="2">
        <v>76</v>
      </c>
      <c r="C91" s="317"/>
      <c r="D91" s="321"/>
      <c r="E91" s="318">
        <v>0</v>
      </c>
      <c r="F91" s="318">
        <v>0</v>
      </c>
      <c r="G91" s="387" t="e">
        <f t="shared" si="8"/>
        <v>#DIV/0!</v>
      </c>
      <c r="H91" s="388"/>
      <c r="I91" s="389"/>
      <c r="J91" s="384" t="e">
        <f t="shared" si="9"/>
        <v>#DIV/0!</v>
      </c>
      <c r="K91" s="385"/>
      <c r="L91" s="386"/>
      <c r="M91" s="391" t="e">
        <f t="shared" si="7"/>
        <v>#DIV/0!</v>
      </c>
      <c r="N91" s="392"/>
      <c r="O91" s="393"/>
      <c r="Q91" s="369" t="e">
        <f t="shared" si="10"/>
        <v>#DIV/0!</v>
      </c>
      <c r="R91" s="370"/>
      <c r="S91" s="370"/>
      <c r="T91" s="370"/>
      <c r="U91" s="370"/>
      <c r="V91" s="371"/>
    </row>
    <row r="92" spans="2:22" ht="18.95" hidden="1" customHeight="1" outlineLevel="2">
      <c r="B92" s="2">
        <v>77</v>
      </c>
      <c r="C92" s="317"/>
      <c r="D92" s="321"/>
      <c r="E92" s="318">
        <v>0</v>
      </c>
      <c r="F92" s="318">
        <v>0</v>
      </c>
      <c r="G92" s="387" t="e">
        <f t="shared" si="8"/>
        <v>#DIV/0!</v>
      </c>
      <c r="H92" s="388"/>
      <c r="I92" s="389"/>
      <c r="J92" s="384" t="e">
        <f t="shared" si="9"/>
        <v>#DIV/0!</v>
      </c>
      <c r="K92" s="385"/>
      <c r="L92" s="386"/>
      <c r="M92" s="391" t="e">
        <f t="shared" si="7"/>
        <v>#DIV/0!</v>
      </c>
      <c r="N92" s="392"/>
      <c r="O92" s="393"/>
      <c r="Q92" s="369" t="e">
        <f t="shared" si="10"/>
        <v>#DIV/0!</v>
      </c>
      <c r="R92" s="370"/>
      <c r="S92" s="370"/>
      <c r="T92" s="370"/>
      <c r="U92" s="370"/>
      <c r="V92" s="371"/>
    </row>
    <row r="93" spans="2:22" ht="18.95" hidden="1" customHeight="1" outlineLevel="2">
      <c r="B93" s="2">
        <v>78</v>
      </c>
      <c r="C93" s="317"/>
      <c r="D93" s="321"/>
      <c r="E93" s="318">
        <v>0</v>
      </c>
      <c r="F93" s="318">
        <v>0</v>
      </c>
      <c r="G93" s="387" t="e">
        <f t="shared" si="8"/>
        <v>#DIV/0!</v>
      </c>
      <c r="H93" s="388"/>
      <c r="I93" s="389"/>
      <c r="J93" s="384" t="e">
        <f t="shared" si="9"/>
        <v>#DIV/0!</v>
      </c>
      <c r="K93" s="385"/>
      <c r="L93" s="386"/>
      <c r="M93" s="391" t="e">
        <f t="shared" si="7"/>
        <v>#DIV/0!</v>
      </c>
      <c r="N93" s="392"/>
      <c r="O93" s="393"/>
      <c r="Q93" s="369" t="e">
        <f t="shared" si="10"/>
        <v>#DIV/0!</v>
      </c>
      <c r="R93" s="370"/>
      <c r="S93" s="370"/>
      <c r="T93" s="370"/>
      <c r="U93" s="370"/>
      <c r="V93" s="371"/>
    </row>
    <row r="94" spans="2:22" ht="18.95" hidden="1" customHeight="1" outlineLevel="2">
      <c r="B94" s="2">
        <v>79</v>
      </c>
      <c r="C94" s="317"/>
      <c r="D94" s="321"/>
      <c r="E94" s="318">
        <v>0</v>
      </c>
      <c r="F94" s="318">
        <v>0</v>
      </c>
      <c r="G94" s="387" t="e">
        <f t="shared" si="8"/>
        <v>#DIV/0!</v>
      </c>
      <c r="H94" s="388"/>
      <c r="I94" s="389"/>
      <c r="J94" s="384" t="e">
        <f t="shared" si="9"/>
        <v>#DIV/0!</v>
      </c>
      <c r="K94" s="385"/>
      <c r="L94" s="386"/>
      <c r="M94" s="391" t="e">
        <f t="shared" si="7"/>
        <v>#DIV/0!</v>
      </c>
      <c r="N94" s="392"/>
      <c r="O94" s="393"/>
      <c r="Q94" s="369" t="e">
        <f t="shared" si="10"/>
        <v>#DIV/0!</v>
      </c>
      <c r="R94" s="370"/>
      <c r="S94" s="370"/>
      <c r="T94" s="370"/>
      <c r="U94" s="370"/>
      <c r="V94" s="371"/>
    </row>
    <row r="95" spans="2:22" ht="18.95" hidden="1" customHeight="1" outlineLevel="2">
      <c r="B95" s="2">
        <v>80</v>
      </c>
      <c r="C95" s="317"/>
      <c r="D95" s="321"/>
      <c r="E95" s="318">
        <v>0</v>
      </c>
      <c r="F95" s="318">
        <v>0</v>
      </c>
      <c r="G95" s="387" t="e">
        <f t="shared" si="8"/>
        <v>#DIV/0!</v>
      </c>
      <c r="H95" s="388"/>
      <c r="I95" s="389"/>
      <c r="J95" s="384" t="e">
        <f t="shared" si="9"/>
        <v>#DIV/0!</v>
      </c>
      <c r="K95" s="385"/>
      <c r="L95" s="386"/>
      <c r="M95" s="391" t="e">
        <f t="shared" si="7"/>
        <v>#DIV/0!</v>
      </c>
      <c r="N95" s="392"/>
      <c r="O95" s="393"/>
      <c r="Q95" s="369" t="e">
        <f t="shared" si="10"/>
        <v>#DIV/0!</v>
      </c>
      <c r="R95" s="370"/>
      <c r="S95" s="370"/>
      <c r="T95" s="370"/>
      <c r="U95" s="370"/>
      <c r="V95" s="371"/>
    </row>
    <row r="96" spans="2:22" ht="18.95" hidden="1" customHeight="1" outlineLevel="2">
      <c r="B96" s="2">
        <v>81</v>
      </c>
      <c r="C96" s="317"/>
      <c r="D96" s="321"/>
      <c r="E96" s="318">
        <v>0</v>
      </c>
      <c r="F96" s="318">
        <v>0</v>
      </c>
      <c r="G96" s="387" t="e">
        <f t="shared" si="8"/>
        <v>#DIV/0!</v>
      </c>
      <c r="H96" s="388"/>
      <c r="I96" s="389"/>
      <c r="J96" s="384" t="e">
        <f t="shared" si="9"/>
        <v>#DIV/0!</v>
      </c>
      <c r="K96" s="385"/>
      <c r="L96" s="386"/>
      <c r="M96" s="391" t="e">
        <f t="shared" si="7"/>
        <v>#DIV/0!</v>
      </c>
      <c r="N96" s="392"/>
      <c r="O96" s="393"/>
      <c r="Q96" s="369" t="e">
        <f t="shared" si="10"/>
        <v>#DIV/0!</v>
      </c>
      <c r="R96" s="370"/>
      <c r="S96" s="370"/>
      <c r="T96" s="370"/>
      <c r="U96" s="370"/>
      <c r="V96" s="371"/>
    </row>
    <row r="97" spans="2:22" ht="18.95" hidden="1" customHeight="1" outlineLevel="2">
      <c r="B97" s="2">
        <v>82</v>
      </c>
      <c r="C97" s="317"/>
      <c r="D97" s="321"/>
      <c r="E97" s="318">
        <v>0</v>
      </c>
      <c r="F97" s="318">
        <v>0</v>
      </c>
      <c r="G97" s="387" t="e">
        <f t="shared" si="8"/>
        <v>#DIV/0!</v>
      </c>
      <c r="H97" s="388"/>
      <c r="I97" s="389"/>
      <c r="J97" s="384" t="e">
        <f t="shared" si="9"/>
        <v>#DIV/0!</v>
      </c>
      <c r="K97" s="385"/>
      <c r="L97" s="386"/>
      <c r="M97" s="391" t="e">
        <f t="shared" si="7"/>
        <v>#DIV/0!</v>
      </c>
      <c r="N97" s="392"/>
      <c r="O97" s="393"/>
      <c r="Q97" s="369" t="e">
        <f t="shared" si="10"/>
        <v>#DIV/0!</v>
      </c>
      <c r="R97" s="370"/>
      <c r="S97" s="370"/>
      <c r="T97" s="370"/>
      <c r="U97" s="370"/>
      <c r="V97" s="371"/>
    </row>
    <row r="98" spans="2:22" ht="18.95" hidden="1" customHeight="1" outlineLevel="2">
      <c r="B98" s="2">
        <v>83</v>
      </c>
      <c r="C98" s="317"/>
      <c r="D98" s="321"/>
      <c r="E98" s="318">
        <v>0</v>
      </c>
      <c r="F98" s="318">
        <v>0</v>
      </c>
      <c r="G98" s="387" t="e">
        <f t="shared" si="8"/>
        <v>#DIV/0!</v>
      </c>
      <c r="H98" s="388"/>
      <c r="I98" s="389"/>
      <c r="J98" s="384" t="e">
        <f t="shared" si="9"/>
        <v>#DIV/0!</v>
      </c>
      <c r="K98" s="385"/>
      <c r="L98" s="386"/>
      <c r="M98" s="391" t="e">
        <f t="shared" si="7"/>
        <v>#DIV/0!</v>
      </c>
      <c r="N98" s="392"/>
      <c r="O98" s="393"/>
      <c r="Q98" s="369" t="e">
        <f t="shared" si="10"/>
        <v>#DIV/0!</v>
      </c>
      <c r="R98" s="370"/>
      <c r="S98" s="370"/>
      <c r="T98" s="370"/>
      <c r="U98" s="370"/>
      <c r="V98" s="371"/>
    </row>
    <row r="99" spans="2:22" ht="18.95" hidden="1" customHeight="1" outlineLevel="2">
      <c r="B99" s="2">
        <v>84</v>
      </c>
      <c r="C99" s="317"/>
      <c r="D99" s="321"/>
      <c r="E99" s="318">
        <v>0</v>
      </c>
      <c r="F99" s="318">
        <v>0</v>
      </c>
      <c r="G99" s="387" t="e">
        <f t="shared" si="8"/>
        <v>#DIV/0!</v>
      </c>
      <c r="H99" s="388"/>
      <c r="I99" s="389"/>
      <c r="J99" s="384" t="e">
        <f t="shared" si="9"/>
        <v>#DIV/0!</v>
      </c>
      <c r="K99" s="385"/>
      <c r="L99" s="386"/>
      <c r="M99" s="391" t="e">
        <f t="shared" si="7"/>
        <v>#DIV/0!</v>
      </c>
      <c r="N99" s="392"/>
      <c r="O99" s="393"/>
      <c r="Q99" s="369" t="e">
        <f t="shared" si="10"/>
        <v>#DIV/0!</v>
      </c>
      <c r="R99" s="370"/>
      <c r="S99" s="370"/>
      <c r="T99" s="370"/>
      <c r="U99" s="370"/>
      <c r="V99" s="371"/>
    </row>
    <row r="100" spans="2:22" ht="18.95" hidden="1" customHeight="1" outlineLevel="2">
      <c r="B100" s="2">
        <v>85</v>
      </c>
      <c r="C100" s="317"/>
      <c r="D100" s="321"/>
      <c r="E100" s="318">
        <v>0</v>
      </c>
      <c r="F100" s="318">
        <v>0</v>
      </c>
      <c r="G100" s="387" t="e">
        <f t="shared" si="8"/>
        <v>#DIV/0!</v>
      </c>
      <c r="H100" s="388"/>
      <c r="I100" s="389"/>
      <c r="J100" s="384" t="e">
        <f t="shared" si="9"/>
        <v>#DIV/0!</v>
      </c>
      <c r="K100" s="385"/>
      <c r="L100" s="386"/>
      <c r="M100" s="391" t="e">
        <f t="shared" si="7"/>
        <v>#DIV/0!</v>
      </c>
      <c r="N100" s="392"/>
      <c r="O100" s="393"/>
      <c r="Q100" s="369" t="e">
        <f t="shared" si="10"/>
        <v>#DIV/0!</v>
      </c>
      <c r="R100" s="370"/>
      <c r="S100" s="370"/>
      <c r="T100" s="370"/>
      <c r="U100" s="370"/>
      <c r="V100" s="371"/>
    </row>
    <row r="101" spans="2:22" ht="18.95" hidden="1" customHeight="1" outlineLevel="2">
      <c r="B101" s="2">
        <v>86</v>
      </c>
      <c r="C101" s="317"/>
      <c r="D101" s="321"/>
      <c r="E101" s="318">
        <v>0</v>
      </c>
      <c r="F101" s="318">
        <v>0</v>
      </c>
      <c r="G101" s="387" t="e">
        <f t="shared" si="8"/>
        <v>#DIV/0!</v>
      </c>
      <c r="H101" s="388"/>
      <c r="I101" s="389"/>
      <c r="J101" s="384" t="e">
        <f t="shared" si="9"/>
        <v>#DIV/0!</v>
      </c>
      <c r="K101" s="385"/>
      <c r="L101" s="386"/>
      <c r="M101" s="391" t="e">
        <f t="shared" si="7"/>
        <v>#DIV/0!</v>
      </c>
      <c r="N101" s="392"/>
      <c r="O101" s="393"/>
      <c r="Q101" s="369" t="e">
        <f t="shared" si="10"/>
        <v>#DIV/0!</v>
      </c>
      <c r="R101" s="370"/>
      <c r="S101" s="370"/>
      <c r="T101" s="370"/>
      <c r="U101" s="370"/>
      <c r="V101" s="371"/>
    </row>
    <row r="102" spans="2:22" ht="18.95" hidden="1" customHeight="1" outlineLevel="2">
      <c r="B102" s="2">
        <v>87</v>
      </c>
      <c r="C102" s="317"/>
      <c r="D102" s="321"/>
      <c r="E102" s="318">
        <v>0</v>
      </c>
      <c r="F102" s="318">
        <v>0</v>
      </c>
      <c r="G102" s="387" t="e">
        <f t="shared" si="8"/>
        <v>#DIV/0!</v>
      </c>
      <c r="H102" s="388"/>
      <c r="I102" s="389"/>
      <c r="J102" s="384" t="e">
        <f t="shared" si="9"/>
        <v>#DIV/0!</v>
      </c>
      <c r="K102" s="385"/>
      <c r="L102" s="386"/>
      <c r="M102" s="391" t="e">
        <f t="shared" si="7"/>
        <v>#DIV/0!</v>
      </c>
      <c r="N102" s="392"/>
      <c r="O102" s="393"/>
      <c r="Q102" s="369" t="e">
        <f t="shared" si="10"/>
        <v>#DIV/0!</v>
      </c>
      <c r="R102" s="370"/>
      <c r="S102" s="370"/>
      <c r="T102" s="370"/>
      <c r="U102" s="370"/>
      <c r="V102" s="371"/>
    </row>
    <row r="103" spans="2:22" ht="18.95" hidden="1" customHeight="1" outlineLevel="2">
      <c r="B103" s="2">
        <v>88</v>
      </c>
      <c r="C103" s="317"/>
      <c r="D103" s="321"/>
      <c r="E103" s="318">
        <v>0</v>
      </c>
      <c r="F103" s="318">
        <v>0</v>
      </c>
      <c r="G103" s="387" t="e">
        <f t="shared" si="8"/>
        <v>#DIV/0!</v>
      </c>
      <c r="H103" s="388"/>
      <c r="I103" s="389"/>
      <c r="J103" s="384" t="e">
        <f t="shared" si="9"/>
        <v>#DIV/0!</v>
      </c>
      <c r="K103" s="385"/>
      <c r="L103" s="386"/>
      <c r="M103" s="391" t="e">
        <f t="shared" si="7"/>
        <v>#DIV/0!</v>
      </c>
      <c r="N103" s="392"/>
      <c r="O103" s="393"/>
      <c r="Q103" s="369" t="e">
        <f t="shared" si="10"/>
        <v>#DIV/0!</v>
      </c>
      <c r="R103" s="370"/>
      <c r="S103" s="370"/>
      <c r="T103" s="370"/>
      <c r="U103" s="370"/>
      <c r="V103" s="371"/>
    </row>
    <row r="104" spans="2:22" ht="18.95" hidden="1" customHeight="1" outlineLevel="2">
      <c r="B104" s="2">
        <v>89</v>
      </c>
      <c r="C104" s="317"/>
      <c r="D104" s="321"/>
      <c r="E104" s="318">
        <v>0</v>
      </c>
      <c r="F104" s="318">
        <v>0</v>
      </c>
      <c r="G104" s="387" t="e">
        <f t="shared" si="8"/>
        <v>#DIV/0!</v>
      </c>
      <c r="H104" s="388"/>
      <c r="I104" s="389"/>
      <c r="J104" s="384" t="e">
        <f t="shared" si="9"/>
        <v>#DIV/0!</v>
      </c>
      <c r="K104" s="385"/>
      <c r="L104" s="386"/>
      <c r="M104" s="391" t="e">
        <f t="shared" si="7"/>
        <v>#DIV/0!</v>
      </c>
      <c r="N104" s="392"/>
      <c r="O104" s="393"/>
      <c r="Q104" s="369" t="e">
        <f t="shared" si="10"/>
        <v>#DIV/0!</v>
      </c>
      <c r="R104" s="370"/>
      <c r="S104" s="370"/>
      <c r="T104" s="370"/>
      <c r="U104" s="370"/>
      <c r="V104" s="371"/>
    </row>
    <row r="105" spans="2:22" ht="18.95" hidden="1" customHeight="1" outlineLevel="2">
      <c r="B105" s="2">
        <v>90</v>
      </c>
      <c r="C105" s="317"/>
      <c r="D105" s="321"/>
      <c r="E105" s="318">
        <v>0</v>
      </c>
      <c r="F105" s="318">
        <v>0</v>
      </c>
      <c r="G105" s="387" t="e">
        <f t="shared" si="8"/>
        <v>#DIV/0!</v>
      </c>
      <c r="H105" s="388"/>
      <c r="I105" s="389"/>
      <c r="J105" s="384" t="e">
        <f t="shared" si="9"/>
        <v>#DIV/0!</v>
      </c>
      <c r="K105" s="385"/>
      <c r="L105" s="386"/>
      <c r="M105" s="391" t="e">
        <f t="shared" si="7"/>
        <v>#DIV/0!</v>
      </c>
      <c r="N105" s="392"/>
      <c r="O105" s="393"/>
      <c r="Q105" s="369" t="e">
        <f t="shared" si="10"/>
        <v>#DIV/0!</v>
      </c>
      <c r="R105" s="370"/>
      <c r="S105" s="370"/>
      <c r="T105" s="370"/>
      <c r="U105" s="370"/>
      <c r="V105" s="371"/>
    </row>
    <row r="106" spans="2:22" ht="18.95" hidden="1" customHeight="1" outlineLevel="2">
      <c r="B106" s="2">
        <v>91</v>
      </c>
      <c r="C106" s="317"/>
      <c r="D106" s="321"/>
      <c r="E106" s="318">
        <v>0</v>
      </c>
      <c r="F106" s="318">
        <v>0</v>
      </c>
      <c r="G106" s="387" t="e">
        <f t="shared" si="8"/>
        <v>#DIV/0!</v>
      </c>
      <c r="H106" s="388"/>
      <c r="I106" s="389"/>
      <c r="J106" s="384" t="e">
        <f t="shared" si="9"/>
        <v>#DIV/0!</v>
      </c>
      <c r="K106" s="385"/>
      <c r="L106" s="386"/>
      <c r="M106" s="391" t="e">
        <f t="shared" si="7"/>
        <v>#DIV/0!</v>
      </c>
      <c r="N106" s="392"/>
      <c r="O106" s="393"/>
      <c r="Q106" s="369" t="e">
        <f t="shared" si="10"/>
        <v>#DIV/0!</v>
      </c>
      <c r="R106" s="370"/>
      <c r="S106" s="370"/>
      <c r="T106" s="370"/>
      <c r="U106" s="370"/>
      <c r="V106" s="371"/>
    </row>
    <row r="107" spans="2:22" ht="18.95" hidden="1" customHeight="1" outlineLevel="2">
      <c r="B107" s="2">
        <v>92</v>
      </c>
      <c r="C107" s="317"/>
      <c r="D107" s="321"/>
      <c r="E107" s="318">
        <v>0</v>
      </c>
      <c r="F107" s="318">
        <v>0</v>
      </c>
      <c r="G107" s="387" t="e">
        <f t="shared" si="8"/>
        <v>#DIV/0!</v>
      </c>
      <c r="H107" s="388"/>
      <c r="I107" s="389"/>
      <c r="J107" s="384" t="e">
        <f t="shared" si="9"/>
        <v>#DIV/0!</v>
      </c>
      <c r="K107" s="385"/>
      <c r="L107" s="386"/>
      <c r="M107" s="391" t="e">
        <f t="shared" si="7"/>
        <v>#DIV/0!</v>
      </c>
      <c r="N107" s="392"/>
      <c r="O107" s="393"/>
      <c r="Q107" s="369" t="e">
        <f t="shared" si="10"/>
        <v>#DIV/0!</v>
      </c>
      <c r="R107" s="370"/>
      <c r="S107" s="370"/>
      <c r="T107" s="370"/>
      <c r="U107" s="370"/>
      <c r="V107" s="371"/>
    </row>
    <row r="108" spans="2:22" ht="18.95" hidden="1" customHeight="1" outlineLevel="2">
      <c r="B108" s="2">
        <v>93</v>
      </c>
      <c r="C108" s="317"/>
      <c r="D108" s="321"/>
      <c r="E108" s="318">
        <v>0</v>
      </c>
      <c r="F108" s="318">
        <v>0</v>
      </c>
      <c r="G108" s="387" t="e">
        <f t="shared" si="8"/>
        <v>#DIV/0!</v>
      </c>
      <c r="H108" s="388"/>
      <c r="I108" s="389"/>
      <c r="J108" s="384" t="e">
        <f t="shared" si="9"/>
        <v>#DIV/0!</v>
      </c>
      <c r="K108" s="385"/>
      <c r="L108" s="386"/>
      <c r="M108" s="391" t="e">
        <f t="shared" si="7"/>
        <v>#DIV/0!</v>
      </c>
      <c r="N108" s="392"/>
      <c r="O108" s="393"/>
      <c r="Q108" s="369" t="e">
        <f t="shared" si="10"/>
        <v>#DIV/0!</v>
      </c>
      <c r="R108" s="370"/>
      <c r="S108" s="370"/>
      <c r="T108" s="370"/>
      <c r="U108" s="370"/>
      <c r="V108" s="371"/>
    </row>
    <row r="109" spans="2:22" ht="18.95" hidden="1" customHeight="1" outlineLevel="2">
      <c r="B109" s="2">
        <v>94</v>
      </c>
      <c r="C109" s="317"/>
      <c r="D109" s="321"/>
      <c r="E109" s="318">
        <v>0</v>
      </c>
      <c r="F109" s="318">
        <v>0</v>
      </c>
      <c r="G109" s="387" t="e">
        <f t="shared" si="8"/>
        <v>#DIV/0!</v>
      </c>
      <c r="H109" s="388"/>
      <c r="I109" s="389"/>
      <c r="J109" s="384" t="e">
        <f t="shared" si="9"/>
        <v>#DIV/0!</v>
      </c>
      <c r="K109" s="385"/>
      <c r="L109" s="386"/>
      <c r="M109" s="391" t="e">
        <f t="shared" si="7"/>
        <v>#DIV/0!</v>
      </c>
      <c r="N109" s="392"/>
      <c r="O109" s="393"/>
      <c r="Q109" s="369" t="e">
        <f t="shared" si="10"/>
        <v>#DIV/0!</v>
      </c>
      <c r="R109" s="370"/>
      <c r="S109" s="370"/>
      <c r="T109" s="370"/>
      <c r="U109" s="370"/>
      <c r="V109" s="371"/>
    </row>
    <row r="110" spans="2:22" ht="18.95" hidden="1" customHeight="1" outlineLevel="2">
      <c r="B110" s="2">
        <v>95</v>
      </c>
      <c r="C110" s="317"/>
      <c r="D110" s="321"/>
      <c r="E110" s="318">
        <v>0</v>
      </c>
      <c r="F110" s="318">
        <v>0</v>
      </c>
      <c r="G110" s="387" t="e">
        <f t="shared" si="8"/>
        <v>#DIV/0!</v>
      </c>
      <c r="H110" s="388"/>
      <c r="I110" s="389"/>
      <c r="J110" s="384" t="e">
        <f t="shared" si="9"/>
        <v>#DIV/0!</v>
      </c>
      <c r="K110" s="385"/>
      <c r="L110" s="386"/>
      <c r="M110" s="391" t="e">
        <f t="shared" si="7"/>
        <v>#DIV/0!</v>
      </c>
      <c r="N110" s="392"/>
      <c r="O110" s="393"/>
      <c r="Q110" s="369" t="e">
        <f t="shared" si="10"/>
        <v>#DIV/0!</v>
      </c>
      <c r="R110" s="370"/>
      <c r="S110" s="370"/>
      <c r="T110" s="370"/>
      <c r="U110" s="370"/>
      <c r="V110" s="371"/>
    </row>
    <row r="111" spans="2:22" ht="18.95" hidden="1" customHeight="1" outlineLevel="2">
      <c r="B111" s="2">
        <v>96</v>
      </c>
      <c r="C111" s="317"/>
      <c r="D111" s="321"/>
      <c r="E111" s="318">
        <v>0</v>
      </c>
      <c r="F111" s="318">
        <v>0</v>
      </c>
      <c r="G111" s="387" t="e">
        <f t="shared" si="8"/>
        <v>#DIV/0!</v>
      </c>
      <c r="H111" s="388"/>
      <c r="I111" s="389"/>
      <c r="J111" s="384" t="e">
        <f t="shared" si="9"/>
        <v>#DIV/0!</v>
      </c>
      <c r="K111" s="385"/>
      <c r="L111" s="386"/>
      <c r="M111" s="391" t="e">
        <f t="shared" si="7"/>
        <v>#DIV/0!</v>
      </c>
      <c r="N111" s="392"/>
      <c r="O111" s="393"/>
      <c r="Q111" s="369" t="e">
        <f t="shared" si="10"/>
        <v>#DIV/0!</v>
      </c>
      <c r="R111" s="370"/>
      <c r="S111" s="370"/>
      <c r="T111" s="370"/>
      <c r="U111" s="370"/>
      <c r="V111" s="371"/>
    </row>
    <row r="112" spans="2:22" ht="18.95" hidden="1" customHeight="1" outlineLevel="2">
      <c r="B112" s="2">
        <v>97</v>
      </c>
      <c r="C112" s="317"/>
      <c r="D112" s="321"/>
      <c r="E112" s="318">
        <v>0</v>
      </c>
      <c r="F112" s="318">
        <v>0</v>
      </c>
      <c r="G112" s="387" t="e">
        <f t="shared" ref="G112:G115" si="11">(F112/$E$11)*12</f>
        <v>#DIV/0!</v>
      </c>
      <c r="H112" s="388"/>
      <c r="I112" s="389"/>
      <c r="J112" s="384" t="e">
        <f t="shared" si="9"/>
        <v>#DIV/0!</v>
      </c>
      <c r="K112" s="385"/>
      <c r="L112" s="386"/>
      <c r="M112" s="391" t="e">
        <f t="shared" si="7"/>
        <v>#DIV/0!</v>
      </c>
      <c r="N112" s="392"/>
      <c r="O112" s="393"/>
      <c r="Q112" s="369" t="e">
        <f t="shared" si="10"/>
        <v>#DIV/0!</v>
      </c>
      <c r="R112" s="370"/>
      <c r="S112" s="370"/>
      <c r="T112" s="370"/>
      <c r="U112" s="370"/>
      <c r="V112" s="371"/>
    </row>
    <row r="113" spans="2:22" ht="18.95" hidden="1" customHeight="1" outlineLevel="2">
      <c r="B113" s="2">
        <v>98</v>
      </c>
      <c r="C113" s="317"/>
      <c r="D113" s="321"/>
      <c r="E113" s="318">
        <v>0</v>
      </c>
      <c r="F113" s="318">
        <v>0</v>
      </c>
      <c r="G113" s="387" t="e">
        <f t="shared" si="11"/>
        <v>#DIV/0!</v>
      </c>
      <c r="H113" s="388"/>
      <c r="I113" s="389"/>
      <c r="J113" s="384" t="e">
        <f t="shared" si="9"/>
        <v>#DIV/0!</v>
      </c>
      <c r="K113" s="385"/>
      <c r="L113" s="386"/>
      <c r="M113" s="391" t="e">
        <f t="shared" si="7"/>
        <v>#DIV/0!</v>
      </c>
      <c r="N113" s="392"/>
      <c r="O113" s="393"/>
      <c r="Q113" s="369" t="e">
        <f t="shared" si="10"/>
        <v>#DIV/0!</v>
      </c>
      <c r="R113" s="370"/>
      <c r="S113" s="370"/>
      <c r="T113" s="370"/>
      <c r="U113" s="370"/>
      <c r="V113" s="371"/>
    </row>
    <row r="114" spans="2:22" ht="18.95" hidden="1" customHeight="1" outlineLevel="2">
      <c r="B114" s="2">
        <v>99</v>
      </c>
      <c r="C114" s="317"/>
      <c r="D114" s="321"/>
      <c r="E114" s="318">
        <v>0</v>
      </c>
      <c r="F114" s="318">
        <v>0</v>
      </c>
      <c r="G114" s="387" t="e">
        <f t="shared" si="11"/>
        <v>#DIV/0!</v>
      </c>
      <c r="H114" s="388"/>
      <c r="I114" s="389"/>
      <c r="J114" s="384" t="e">
        <f t="shared" si="9"/>
        <v>#DIV/0!</v>
      </c>
      <c r="K114" s="385"/>
      <c r="L114" s="386"/>
      <c r="M114" s="391" t="e">
        <f t="shared" si="7"/>
        <v>#DIV/0!</v>
      </c>
      <c r="N114" s="392"/>
      <c r="O114" s="393"/>
      <c r="Q114" s="369" t="e">
        <f t="shared" si="10"/>
        <v>#DIV/0!</v>
      </c>
      <c r="R114" s="370"/>
      <c r="S114" s="370"/>
      <c r="T114" s="370"/>
      <c r="U114" s="370"/>
      <c r="V114" s="371"/>
    </row>
    <row r="115" spans="2:22" ht="18.95" hidden="1" customHeight="1" outlineLevel="2">
      <c r="B115" s="2">
        <v>100</v>
      </c>
      <c r="C115" s="317"/>
      <c r="D115" s="321"/>
      <c r="E115" s="318">
        <v>0</v>
      </c>
      <c r="F115" s="318">
        <v>0</v>
      </c>
      <c r="G115" s="387" t="e">
        <f t="shared" si="11"/>
        <v>#DIV/0!</v>
      </c>
      <c r="H115" s="388"/>
      <c r="I115" s="389"/>
      <c r="J115" s="384" t="e">
        <f t="shared" si="9"/>
        <v>#DIV/0!</v>
      </c>
      <c r="K115" s="385"/>
      <c r="L115" s="386"/>
      <c r="M115" s="391" t="e">
        <f t="shared" si="7"/>
        <v>#DIV/0!</v>
      </c>
      <c r="N115" s="392"/>
      <c r="O115" s="393"/>
      <c r="Q115" s="369" t="e">
        <f t="shared" si="10"/>
        <v>#DIV/0!</v>
      </c>
      <c r="R115" s="370"/>
      <c r="S115" s="370"/>
      <c r="T115" s="370"/>
      <c r="U115" s="370"/>
      <c r="V115" s="371"/>
    </row>
    <row r="116" spans="2:22" ht="18.95" customHeight="1" outlineLevel="1" collapsed="1" thickBot="1">
      <c r="B116" s="2"/>
      <c r="O116" s="14"/>
    </row>
    <row r="117" spans="2:22" ht="18.95" customHeight="1" thickBot="1">
      <c r="B117" s="2"/>
      <c r="D117" s="1" t="s">
        <v>53</v>
      </c>
      <c r="E117" s="320">
        <f>SUM(E16:E115)</f>
        <v>0</v>
      </c>
      <c r="O117" s="14"/>
    </row>
    <row r="118" spans="2:22" ht="5.25" customHeight="1">
      <c r="B118" s="2"/>
      <c r="O118" s="14"/>
    </row>
    <row r="119" spans="2:22" ht="18.95" customHeight="1" thickBot="1">
      <c r="B119" s="20"/>
      <c r="C119" s="21"/>
      <c r="D119" s="21"/>
      <c r="E119" s="21"/>
      <c r="F119" s="21"/>
      <c r="G119" s="21"/>
      <c r="H119" s="21"/>
      <c r="I119" s="21"/>
      <c r="J119" s="21"/>
      <c r="K119" s="21"/>
      <c r="L119" s="21"/>
      <c r="M119" s="21"/>
      <c r="N119" s="21"/>
      <c r="O119" s="22"/>
    </row>
  </sheetData>
  <sheetProtection algorithmName="SHA-512" hashValue="aBl0yGET2T/hWZDEVadaUkEtIacO1p8Yl2bdktw8En/3lQOz1Ph+cz9z3IjRHUkQxksUObZKvHnbgELN0ynRGQ==" saltValue="W8CgkHpvU9CTynMQdYfKOA==" spinCount="100000" sheet="1" formatRows="0" selectLockedCells="1"/>
  <mergeCells count="405">
    <mergeCell ref="M111:O111"/>
    <mergeCell ref="G112:I112"/>
    <mergeCell ref="J112:L112"/>
    <mergeCell ref="M112:O112"/>
    <mergeCell ref="G111:I111"/>
    <mergeCell ref="J111:L111"/>
    <mergeCell ref="M115:O115"/>
    <mergeCell ref="G115:I115"/>
    <mergeCell ref="J115:L115"/>
    <mergeCell ref="M113:O113"/>
    <mergeCell ref="G114:I114"/>
    <mergeCell ref="J114:L114"/>
    <mergeCell ref="M114:O114"/>
    <mergeCell ref="G113:I113"/>
    <mergeCell ref="J113:L113"/>
    <mergeCell ref="M107:O107"/>
    <mergeCell ref="G108:I108"/>
    <mergeCell ref="J108:L108"/>
    <mergeCell ref="M108:O108"/>
    <mergeCell ref="G107:I107"/>
    <mergeCell ref="J107:L107"/>
    <mergeCell ref="M109:O109"/>
    <mergeCell ref="G110:I110"/>
    <mergeCell ref="J110:L110"/>
    <mergeCell ref="M110:O110"/>
    <mergeCell ref="G109:I109"/>
    <mergeCell ref="J109:L109"/>
    <mergeCell ref="M103:O103"/>
    <mergeCell ref="G104:I104"/>
    <mergeCell ref="J104:L104"/>
    <mergeCell ref="M104:O104"/>
    <mergeCell ref="G103:I103"/>
    <mergeCell ref="J103:L103"/>
    <mergeCell ref="M105:O105"/>
    <mergeCell ref="G106:I106"/>
    <mergeCell ref="J106:L106"/>
    <mergeCell ref="M106:O106"/>
    <mergeCell ref="G105:I105"/>
    <mergeCell ref="J105:L105"/>
    <mergeCell ref="M99:O99"/>
    <mergeCell ref="G100:I100"/>
    <mergeCell ref="J100:L100"/>
    <mergeCell ref="M100:O100"/>
    <mergeCell ref="G99:I99"/>
    <mergeCell ref="J99:L99"/>
    <mergeCell ref="M101:O101"/>
    <mergeCell ref="G102:I102"/>
    <mergeCell ref="J102:L102"/>
    <mergeCell ref="M102:O102"/>
    <mergeCell ref="G101:I101"/>
    <mergeCell ref="J101:L101"/>
    <mergeCell ref="M95:O95"/>
    <mergeCell ref="G96:I96"/>
    <mergeCell ref="J96:L96"/>
    <mergeCell ref="M96:O96"/>
    <mergeCell ref="G95:I95"/>
    <mergeCell ref="J95:L95"/>
    <mergeCell ref="M97:O97"/>
    <mergeCell ref="G98:I98"/>
    <mergeCell ref="J98:L98"/>
    <mergeCell ref="M98:O98"/>
    <mergeCell ref="G97:I97"/>
    <mergeCell ref="J97:L97"/>
    <mergeCell ref="M91:O91"/>
    <mergeCell ref="G92:I92"/>
    <mergeCell ref="J92:L92"/>
    <mergeCell ref="M92:O92"/>
    <mergeCell ref="G91:I91"/>
    <mergeCell ref="J91:L91"/>
    <mergeCell ref="M93:O93"/>
    <mergeCell ref="G94:I94"/>
    <mergeCell ref="J94:L94"/>
    <mergeCell ref="M94:O94"/>
    <mergeCell ref="G93:I93"/>
    <mergeCell ref="J93:L93"/>
    <mergeCell ref="M87:O87"/>
    <mergeCell ref="G88:I88"/>
    <mergeCell ref="J88:L88"/>
    <mergeCell ref="M88:O88"/>
    <mergeCell ref="G87:I87"/>
    <mergeCell ref="J87:L87"/>
    <mergeCell ref="M89:O89"/>
    <mergeCell ref="G90:I90"/>
    <mergeCell ref="J90:L90"/>
    <mergeCell ref="M90:O90"/>
    <mergeCell ref="G89:I89"/>
    <mergeCell ref="J89:L89"/>
    <mergeCell ref="M83:O83"/>
    <mergeCell ref="G84:I84"/>
    <mergeCell ref="J84:L84"/>
    <mergeCell ref="M84:O84"/>
    <mergeCell ref="G83:I83"/>
    <mergeCell ref="J83:L83"/>
    <mergeCell ref="M85:O85"/>
    <mergeCell ref="G86:I86"/>
    <mergeCell ref="J86:L86"/>
    <mergeCell ref="M86:O86"/>
    <mergeCell ref="G85:I85"/>
    <mergeCell ref="J85:L85"/>
    <mergeCell ref="M79:O79"/>
    <mergeCell ref="G80:I80"/>
    <mergeCell ref="J80:L80"/>
    <mergeCell ref="M80:O80"/>
    <mergeCell ref="G79:I79"/>
    <mergeCell ref="J79:L79"/>
    <mergeCell ref="M81:O81"/>
    <mergeCell ref="G82:I82"/>
    <mergeCell ref="J82:L82"/>
    <mergeCell ref="M82:O82"/>
    <mergeCell ref="G81:I81"/>
    <mergeCell ref="J81:L81"/>
    <mergeCell ref="M75:O75"/>
    <mergeCell ref="G76:I76"/>
    <mergeCell ref="J76:L76"/>
    <mergeCell ref="M76:O76"/>
    <mergeCell ref="G75:I75"/>
    <mergeCell ref="J75:L75"/>
    <mergeCell ref="M77:O77"/>
    <mergeCell ref="G78:I78"/>
    <mergeCell ref="J78:L78"/>
    <mergeCell ref="M78:O78"/>
    <mergeCell ref="G77:I77"/>
    <mergeCell ref="J77:L77"/>
    <mergeCell ref="M71:O71"/>
    <mergeCell ref="G72:I72"/>
    <mergeCell ref="J72:L72"/>
    <mergeCell ref="M72:O72"/>
    <mergeCell ref="G71:I71"/>
    <mergeCell ref="J71:L71"/>
    <mergeCell ref="M73:O73"/>
    <mergeCell ref="G74:I74"/>
    <mergeCell ref="J74:L74"/>
    <mergeCell ref="M74:O74"/>
    <mergeCell ref="G73:I73"/>
    <mergeCell ref="J73:L73"/>
    <mergeCell ref="M67:O67"/>
    <mergeCell ref="G68:I68"/>
    <mergeCell ref="J68:L68"/>
    <mergeCell ref="M68:O68"/>
    <mergeCell ref="G67:I67"/>
    <mergeCell ref="J67:L67"/>
    <mergeCell ref="M69:O69"/>
    <mergeCell ref="G70:I70"/>
    <mergeCell ref="J70:L70"/>
    <mergeCell ref="M70:O70"/>
    <mergeCell ref="G69:I69"/>
    <mergeCell ref="J69:L69"/>
    <mergeCell ref="M63:O63"/>
    <mergeCell ref="G64:I64"/>
    <mergeCell ref="J64:L64"/>
    <mergeCell ref="M64:O64"/>
    <mergeCell ref="G63:I63"/>
    <mergeCell ref="J63:L63"/>
    <mergeCell ref="M65:O65"/>
    <mergeCell ref="G66:I66"/>
    <mergeCell ref="J66:L66"/>
    <mergeCell ref="M66:O66"/>
    <mergeCell ref="G65:I65"/>
    <mergeCell ref="J65:L65"/>
    <mergeCell ref="M59:O59"/>
    <mergeCell ref="G60:I60"/>
    <mergeCell ref="J60:L60"/>
    <mergeCell ref="M60:O60"/>
    <mergeCell ref="G59:I59"/>
    <mergeCell ref="J59:L59"/>
    <mergeCell ref="M61:O61"/>
    <mergeCell ref="G62:I62"/>
    <mergeCell ref="J62:L62"/>
    <mergeCell ref="M62:O62"/>
    <mergeCell ref="G61:I61"/>
    <mergeCell ref="J61:L61"/>
    <mergeCell ref="M55:O55"/>
    <mergeCell ref="G56:I56"/>
    <mergeCell ref="J56:L56"/>
    <mergeCell ref="M56:O56"/>
    <mergeCell ref="G55:I55"/>
    <mergeCell ref="J55:L55"/>
    <mergeCell ref="M57:O57"/>
    <mergeCell ref="G58:I58"/>
    <mergeCell ref="J58:L58"/>
    <mergeCell ref="M58:O58"/>
    <mergeCell ref="G57:I57"/>
    <mergeCell ref="J57:L57"/>
    <mergeCell ref="M51:O51"/>
    <mergeCell ref="G52:I52"/>
    <mergeCell ref="J52:L52"/>
    <mergeCell ref="M52:O52"/>
    <mergeCell ref="G51:I51"/>
    <mergeCell ref="J51:L51"/>
    <mergeCell ref="M53:O53"/>
    <mergeCell ref="G54:I54"/>
    <mergeCell ref="J54:L54"/>
    <mergeCell ref="M54:O54"/>
    <mergeCell ref="G53:I53"/>
    <mergeCell ref="J53:L53"/>
    <mergeCell ref="M47:O47"/>
    <mergeCell ref="G48:I48"/>
    <mergeCell ref="J48:L48"/>
    <mergeCell ref="M48:O48"/>
    <mergeCell ref="G47:I47"/>
    <mergeCell ref="J47:L47"/>
    <mergeCell ref="M49:O49"/>
    <mergeCell ref="G50:I50"/>
    <mergeCell ref="J50:L50"/>
    <mergeCell ref="M50:O50"/>
    <mergeCell ref="G49:I49"/>
    <mergeCell ref="J49:L49"/>
    <mergeCell ref="M43:O43"/>
    <mergeCell ref="G44:I44"/>
    <mergeCell ref="J44:L44"/>
    <mergeCell ref="M44:O44"/>
    <mergeCell ref="G43:I43"/>
    <mergeCell ref="J43:L43"/>
    <mergeCell ref="M45:O45"/>
    <mergeCell ref="G46:I46"/>
    <mergeCell ref="J46:L46"/>
    <mergeCell ref="M46:O46"/>
    <mergeCell ref="G45:I45"/>
    <mergeCell ref="J45:L45"/>
    <mergeCell ref="M39:O39"/>
    <mergeCell ref="G40:I40"/>
    <mergeCell ref="J40:L40"/>
    <mergeCell ref="M40:O40"/>
    <mergeCell ref="G39:I39"/>
    <mergeCell ref="J39:L39"/>
    <mergeCell ref="M41:O41"/>
    <mergeCell ref="G42:I42"/>
    <mergeCell ref="J42:L42"/>
    <mergeCell ref="M42:O42"/>
    <mergeCell ref="G41:I41"/>
    <mergeCell ref="J41:L41"/>
    <mergeCell ref="M37:O37"/>
    <mergeCell ref="G38:I38"/>
    <mergeCell ref="J38:L38"/>
    <mergeCell ref="M38:O38"/>
    <mergeCell ref="M33:O33"/>
    <mergeCell ref="M34:O34"/>
    <mergeCell ref="M35:O35"/>
    <mergeCell ref="M36:O36"/>
    <mergeCell ref="G37:I37"/>
    <mergeCell ref="J37:L37"/>
    <mergeCell ref="G33:I33"/>
    <mergeCell ref="J33:L33"/>
    <mergeCell ref="M15:O15"/>
    <mergeCell ref="M16:O16"/>
    <mergeCell ref="M17:O17"/>
    <mergeCell ref="M18:O18"/>
    <mergeCell ref="M19:O19"/>
    <mergeCell ref="M20:O20"/>
    <mergeCell ref="G36:I36"/>
    <mergeCell ref="J36:L36"/>
    <mergeCell ref="G35:I35"/>
    <mergeCell ref="J35:L35"/>
    <mergeCell ref="G34:I34"/>
    <mergeCell ref="J34:L34"/>
    <mergeCell ref="M27:O27"/>
    <mergeCell ref="M28:O28"/>
    <mergeCell ref="M29:O29"/>
    <mergeCell ref="M30:O30"/>
    <mergeCell ref="M31:O31"/>
    <mergeCell ref="M32:O32"/>
    <mergeCell ref="M21:O21"/>
    <mergeCell ref="M22:O22"/>
    <mergeCell ref="M23:O23"/>
    <mergeCell ref="M24:O24"/>
    <mergeCell ref="M25:O25"/>
    <mergeCell ref="M26:O26"/>
    <mergeCell ref="G28:I28"/>
    <mergeCell ref="J28:L28"/>
    <mergeCell ref="G27:I27"/>
    <mergeCell ref="J27:L27"/>
    <mergeCell ref="G30:I30"/>
    <mergeCell ref="J30:L30"/>
    <mergeCell ref="G29:I29"/>
    <mergeCell ref="J29:L29"/>
    <mergeCell ref="G32:I32"/>
    <mergeCell ref="J32:L32"/>
    <mergeCell ref="G31:I31"/>
    <mergeCell ref="J31:L31"/>
    <mergeCell ref="J21:L21"/>
    <mergeCell ref="G24:I24"/>
    <mergeCell ref="J24:L24"/>
    <mergeCell ref="G23:I23"/>
    <mergeCell ref="J23:L23"/>
    <mergeCell ref="G26:I26"/>
    <mergeCell ref="J26:L26"/>
    <mergeCell ref="G25:I25"/>
    <mergeCell ref="J25:L25"/>
    <mergeCell ref="B2:O2"/>
    <mergeCell ref="Q16:V16"/>
    <mergeCell ref="Q17:V17"/>
    <mergeCell ref="Q18:V18"/>
    <mergeCell ref="Q19:V19"/>
    <mergeCell ref="Q20:V20"/>
    <mergeCell ref="Q21:V21"/>
    <mergeCell ref="Q22:V22"/>
    <mergeCell ref="Q23:V23"/>
    <mergeCell ref="G15:I15"/>
    <mergeCell ref="J15:L15"/>
    <mergeCell ref="J16:L16"/>
    <mergeCell ref="J17:L17"/>
    <mergeCell ref="G18:I18"/>
    <mergeCell ref="J18:L18"/>
    <mergeCell ref="G16:I16"/>
    <mergeCell ref="G17:I17"/>
    <mergeCell ref="G20:I20"/>
    <mergeCell ref="J20:L20"/>
    <mergeCell ref="G19:I19"/>
    <mergeCell ref="J19:L19"/>
    <mergeCell ref="G22:I22"/>
    <mergeCell ref="J22:L22"/>
    <mergeCell ref="G21:I21"/>
    <mergeCell ref="Q24:V24"/>
    <mergeCell ref="Q25:V25"/>
    <mergeCell ref="Q26:V26"/>
    <mergeCell ref="Q27:V27"/>
    <mergeCell ref="Q28:V28"/>
    <mergeCell ref="Q29:V29"/>
    <mergeCell ref="Q30:V30"/>
    <mergeCell ref="Q31:V31"/>
    <mergeCell ref="Q32:V32"/>
    <mergeCell ref="Q33:V33"/>
    <mergeCell ref="Q34:V34"/>
    <mergeCell ref="Q35:V35"/>
    <mergeCell ref="Q36:V36"/>
    <mergeCell ref="Q37:V37"/>
    <mergeCell ref="Q38:V38"/>
    <mergeCell ref="Q39:V39"/>
    <mergeCell ref="Q40:V40"/>
    <mergeCell ref="Q41:V41"/>
    <mergeCell ref="Q42:V42"/>
    <mergeCell ref="Q43:V43"/>
    <mergeCell ref="Q44:V44"/>
    <mergeCell ref="Q45:V45"/>
    <mergeCell ref="Q46:V46"/>
    <mergeCell ref="Q47:V47"/>
    <mergeCell ref="Q48:V48"/>
    <mergeCell ref="Q49:V49"/>
    <mergeCell ref="Q50:V50"/>
    <mergeCell ref="Q51:V51"/>
    <mergeCell ref="Q52:V52"/>
    <mergeCell ref="Q53:V53"/>
    <mergeCell ref="Q54:V54"/>
    <mergeCell ref="Q55:V55"/>
    <mergeCell ref="Q56:V56"/>
    <mergeCell ref="Q57:V57"/>
    <mergeCell ref="Q58:V58"/>
    <mergeCell ref="Q59:V59"/>
    <mergeCell ref="Q60:V60"/>
    <mergeCell ref="Q61:V61"/>
    <mergeCell ref="Q62:V62"/>
    <mergeCell ref="Q63:V63"/>
    <mergeCell ref="Q64:V64"/>
    <mergeCell ref="Q65:V65"/>
    <mergeCell ref="Q66:V66"/>
    <mergeCell ref="Q67:V67"/>
    <mergeCell ref="Q68:V68"/>
    <mergeCell ref="Q69:V69"/>
    <mergeCell ref="Q70:V70"/>
    <mergeCell ref="Q71:V71"/>
    <mergeCell ref="Q72:V72"/>
    <mergeCell ref="Q73:V73"/>
    <mergeCell ref="Q74:V74"/>
    <mergeCell ref="Q75:V75"/>
    <mergeCell ref="Q76:V76"/>
    <mergeCell ref="Q77:V77"/>
    <mergeCell ref="Q90:V90"/>
    <mergeCell ref="Q91:V91"/>
    <mergeCell ref="Q92:V92"/>
    <mergeCell ref="Q93:V93"/>
    <mergeCell ref="Q94:V94"/>
    <mergeCell ref="Q95:V95"/>
    <mergeCell ref="Q78:V78"/>
    <mergeCell ref="Q79:V79"/>
    <mergeCell ref="Q80:V80"/>
    <mergeCell ref="Q81:V81"/>
    <mergeCell ref="Q82:V82"/>
    <mergeCell ref="Q83:V83"/>
    <mergeCell ref="Q84:V84"/>
    <mergeCell ref="Q85:V85"/>
    <mergeCell ref="Q86:V86"/>
    <mergeCell ref="Q114:V114"/>
    <mergeCell ref="Q115:V115"/>
    <mergeCell ref="C5:N7"/>
    <mergeCell ref="Q105:V105"/>
    <mergeCell ref="Q106:V106"/>
    <mergeCell ref="Q107:V107"/>
    <mergeCell ref="Q108:V108"/>
    <mergeCell ref="Q109:V109"/>
    <mergeCell ref="Q110:V110"/>
    <mergeCell ref="Q111:V111"/>
    <mergeCell ref="Q112:V112"/>
    <mergeCell ref="Q113:V113"/>
    <mergeCell ref="Q96:V96"/>
    <mergeCell ref="Q97:V97"/>
    <mergeCell ref="Q98:V98"/>
    <mergeCell ref="Q99:V99"/>
    <mergeCell ref="Q100:V100"/>
    <mergeCell ref="Q101:V101"/>
    <mergeCell ref="Q102:V102"/>
    <mergeCell ref="Q103:V103"/>
    <mergeCell ref="Q104:V104"/>
    <mergeCell ref="Q87:V87"/>
    <mergeCell ref="Q88:V88"/>
    <mergeCell ref="Q89:V89"/>
  </mergeCells>
  <conditionalFormatting sqref="C16:C115">
    <cfRule type="cellIs" dxfId="218" priority="1" stopIfTrue="1" operator="between">
      <formula>510000</formula>
      <formula>529999</formula>
    </cfRule>
    <cfRule type="cellIs" dxfId="217" priority="5" operator="between">
      <formula>550000</formula>
      <formula>559999</formula>
    </cfRule>
  </conditionalFormatting>
  <conditionalFormatting sqref="Q16:V115">
    <cfRule type="containsText" dxfId="216" priority="2" operator="containsText" text="Variance">
      <formula>NOT(ISERROR(SEARCH("Variance",Q16)))</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AB2A199-776B-4712-BD90-D28C07CA81AB}">
          <x14:formula1>
            <xm:f>Responses!$D$1:$D$13</xm:f>
          </x14:formula1>
          <xm:sqref>E11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260C2-0F2E-4B03-8595-99472F2973A5}">
  <dimension ref="B1:AJ119"/>
  <sheetViews>
    <sheetView zoomScale="80" zoomScaleNormal="80" workbookViewId="0">
      <selection activeCell="H21" sqref="H21"/>
    </sheetView>
  </sheetViews>
  <sheetFormatPr defaultRowHeight="15" outlineLevelRow="2"/>
  <cols>
    <col min="1" max="1" width="4.28515625" style="1" customWidth="1"/>
    <col min="2" max="2" width="2.7109375" style="1" customWidth="1"/>
    <col min="3" max="3" width="4.5703125" style="1" customWidth="1"/>
    <col min="4" max="18" width="17.85546875" style="1" customWidth="1"/>
    <col min="19" max="19" width="21" style="1" customWidth="1"/>
    <col min="20" max="20" width="16.42578125" style="1" customWidth="1"/>
    <col min="21" max="21" width="14.5703125" style="1" customWidth="1"/>
    <col min="22" max="22" width="14.42578125" style="1" customWidth="1"/>
    <col min="23" max="23" width="14.42578125" style="1" hidden="1" customWidth="1"/>
    <col min="24" max="24" width="15.28515625" style="1" hidden="1" customWidth="1"/>
    <col min="25" max="25" width="13" style="1" hidden="1" customWidth="1"/>
    <col min="26" max="26" width="9.140625" style="1" hidden="1" customWidth="1"/>
    <col min="27" max="27" width="18.85546875" style="1" hidden="1" customWidth="1"/>
    <col min="28" max="28" width="13.7109375" style="1" hidden="1" customWidth="1"/>
    <col min="29" max="29" width="18" style="1" hidden="1" customWidth="1"/>
    <col min="30" max="30" width="12.42578125" style="1" hidden="1" customWidth="1"/>
    <col min="31" max="31" width="15" style="1" customWidth="1"/>
    <col min="32" max="32" width="2.5703125" style="1" customWidth="1"/>
    <col min="33" max="35" width="9.140625" style="1"/>
    <col min="36" max="36" width="19" style="1" customWidth="1"/>
    <col min="37" max="16384" width="9.140625" style="1"/>
  </cols>
  <sheetData>
    <row r="1" spans="2:32" ht="5.25" customHeight="1" thickBot="1"/>
    <row r="2" spans="2:32" ht="7.5" customHeight="1">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5"/>
    </row>
    <row r="3" spans="2:32" ht="26.25">
      <c r="B3" s="2"/>
      <c r="C3" s="395" t="s">
        <v>64</v>
      </c>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14"/>
    </row>
    <row r="4" spans="2:32" ht="5.25" customHeight="1">
      <c r="B4" s="2"/>
      <c r="AF4" s="14"/>
    </row>
    <row r="5" spans="2:32" ht="15.75">
      <c r="B5" s="2"/>
      <c r="D5" s="32" t="s">
        <v>55</v>
      </c>
      <c r="E5" s="33"/>
      <c r="F5" s="33"/>
      <c r="G5" s="33"/>
      <c r="H5" s="33"/>
      <c r="I5" s="34"/>
      <c r="J5" s="35"/>
      <c r="K5" s="35"/>
      <c r="AF5" s="14"/>
    </row>
    <row r="6" spans="2:32" ht="15.75">
      <c r="B6" s="2"/>
      <c r="D6" s="36" t="s">
        <v>56</v>
      </c>
      <c r="E6" s="34"/>
      <c r="F6" s="34"/>
      <c r="G6" s="34"/>
      <c r="H6" s="34"/>
      <c r="I6" s="34"/>
      <c r="J6" s="35"/>
      <c r="K6" s="35"/>
      <c r="AF6" s="14"/>
    </row>
    <row r="7" spans="2:32" ht="15.75">
      <c r="B7" s="2"/>
      <c r="D7" s="36" t="s">
        <v>57</v>
      </c>
      <c r="E7" s="34"/>
      <c r="F7" s="34"/>
      <c r="G7" s="34"/>
      <c r="H7" s="34"/>
      <c r="I7" s="34"/>
      <c r="J7" s="35"/>
      <c r="K7" s="35"/>
      <c r="AF7" s="14"/>
    </row>
    <row r="8" spans="2:32" ht="6.75" customHeight="1">
      <c r="B8" s="2"/>
      <c r="D8" s="36"/>
      <c r="E8" s="34"/>
      <c r="F8" s="34"/>
      <c r="G8" s="34"/>
      <c r="H8" s="34"/>
      <c r="I8" s="34"/>
      <c r="J8" s="35"/>
      <c r="K8" s="35"/>
      <c r="AF8" s="14"/>
    </row>
    <row r="9" spans="2:32" ht="15.75">
      <c r="B9" s="2"/>
      <c r="D9" s="32" t="s">
        <v>58</v>
      </c>
      <c r="E9" s="33"/>
      <c r="F9" s="33"/>
      <c r="G9" s="33"/>
      <c r="H9" s="33"/>
      <c r="I9" s="34"/>
      <c r="J9" s="34"/>
      <c r="K9" s="34"/>
      <c r="AF9" s="14"/>
    </row>
    <row r="10" spans="2:32" ht="15.75">
      <c r="B10" s="2"/>
      <c r="D10" s="36" t="s">
        <v>59</v>
      </c>
      <c r="E10" s="34"/>
      <c r="F10" s="34"/>
      <c r="G10" s="34"/>
      <c r="H10" s="34"/>
      <c r="I10" s="34"/>
      <c r="J10" s="34"/>
      <c r="K10" s="34"/>
      <c r="AF10" s="14"/>
    </row>
    <row r="11" spans="2:32" ht="15.75">
      <c r="B11" s="2"/>
      <c r="D11" s="36" t="s">
        <v>60</v>
      </c>
      <c r="E11" s="34"/>
      <c r="F11" s="34"/>
      <c r="G11" s="34"/>
      <c r="H11" s="34"/>
      <c r="I11" s="34"/>
      <c r="J11" s="34"/>
      <c r="K11" s="34"/>
      <c r="AF11" s="14"/>
    </row>
    <row r="12" spans="2:32" ht="15.75">
      <c r="B12" s="2"/>
      <c r="D12" s="36" t="s">
        <v>61</v>
      </c>
      <c r="E12" s="34"/>
      <c r="F12" s="34"/>
      <c r="G12" s="34"/>
      <c r="H12" s="34"/>
      <c r="I12" s="34"/>
      <c r="J12" s="34"/>
      <c r="K12" s="34"/>
      <c r="AF12" s="14"/>
    </row>
    <row r="13" spans="2:32" ht="15.75">
      <c r="B13" s="2"/>
      <c r="D13" s="36" t="s">
        <v>62</v>
      </c>
      <c r="E13" s="34"/>
      <c r="F13" s="34"/>
      <c r="G13" s="34"/>
      <c r="H13" s="34"/>
      <c r="I13" s="34"/>
      <c r="J13" s="34"/>
      <c r="K13" s="34"/>
      <c r="AF13" s="14"/>
    </row>
    <row r="14" spans="2:32" ht="15.75">
      <c r="B14" s="2"/>
      <c r="D14" s="36" t="s">
        <v>63</v>
      </c>
      <c r="E14" s="34"/>
      <c r="F14" s="34"/>
      <c r="G14" s="34"/>
      <c r="H14" s="34"/>
      <c r="I14" s="34"/>
      <c r="J14" s="34"/>
      <c r="K14" s="34"/>
      <c r="AF14" s="14"/>
    </row>
    <row r="15" spans="2:32">
      <c r="B15" s="2"/>
      <c r="AF15" s="14"/>
    </row>
    <row r="16" spans="2:32">
      <c r="B16" s="2"/>
      <c r="AE16" s="18" t="s">
        <v>92</v>
      </c>
      <c r="AF16" s="14"/>
    </row>
    <row r="17" spans="2:36" ht="54">
      <c r="B17" s="2"/>
      <c r="D17" s="229" t="s">
        <v>65</v>
      </c>
      <c r="E17" s="229" t="s">
        <v>66</v>
      </c>
      <c r="F17" s="229" t="s">
        <v>67</v>
      </c>
      <c r="G17" s="229" t="s">
        <v>68</v>
      </c>
      <c r="H17" s="229" t="s">
        <v>69</v>
      </c>
      <c r="I17" s="229" t="s">
        <v>70</v>
      </c>
      <c r="J17" s="229" t="s">
        <v>71</v>
      </c>
      <c r="K17" s="229" t="s">
        <v>72</v>
      </c>
      <c r="L17" s="229" t="s">
        <v>73</v>
      </c>
      <c r="M17" s="229" t="s">
        <v>74</v>
      </c>
      <c r="N17" s="229" t="s">
        <v>75</v>
      </c>
      <c r="O17" s="229" t="s">
        <v>76</v>
      </c>
      <c r="P17" s="229" t="s">
        <v>77</v>
      </c>
      <c r="Q17" s="229" t="s">
        <v>78</v>
      </c>
      <c r="R17" s="229" t="s">
        <v>79</v>
      </c>
      <c r="S17" s="229" t="s">
        <v>80</v>
      </c>
      <c r="T17" s="229" t="s">
        <v>81</v>
      </c>
      <c r="U17" s="229" t="s">
        <v>82</v>
      </c>
      <c r="V17" s="229" t="s">
        <v>83</v>
      </c>
      <c r="W17" s="229" t="s">
        <v>84</v>
      </c>
      <c r="X17" s="229" t="s">
        <v>85</v>
      </c>
      <c r="Y17" s="230" t="s">
        <v>86</v>
      </c>
      <c r="Z17" s="230" t="s">
        <v>87</v>
      </c>
      <c r="AA17" s="230" t="s">
        <v>88</v>
      </c>
      <c r="AB17" s="230" t="s">
        <v>89</v>
      </c>
      <c r="AC17" s="230" t="s">
        <v>90</v>
      </c>
      <c r="AD17" s="230" t="s">
        <v>91</v>
      </c>
      <c r="AE17" s="231">
        <f>'SC_RO Info Sheet'!J8</f>
        <v>0</v>
      </c>
      <c r="AF17" s="14"/>
      <c r="AG17" s="394" t="s">
        <v>94</v>
      </c>
      <c r="AH17" s="394"/>
      <c r="AI17" s="394"/>
      <c r="AJ17" s="37">
        <f>SUM(AE18:AE117)</f>
        <v>0</v>
      </c>
    </row>
    <row r="18" spans="2:36">
      <c r="B18" s="2"/>
      <c r="C18" s="38">
        <v>1</v>
      </c>
      <c r="D18" s="225"/>
      <c r="E18" s="225"/>
      <c r="F18" s="225"/>
      <c r="G18" s="225"/>
      <c r="H18" s="225"/>
      <c r="I18" s="225"/>
      <c r="J18" s="225"/>
      <c r="K18" s="226"/>
      <c r="L18" s="225"/>
      <c r="M18" s="225"/>
      <c r="N18" s="227"/>
      <c r="O18" s="225"/>
      <c r="P18" s="225"/>
      <c r="Q18" s="225"/>
      <c r="R18" s="226">
        <v>0</v>
      </c>
      <c r="S18" s="226">
        <v>0</v>
      </c>
      <c r="T18" s="40">
        <f t="shared" ref="T18:T82" si="0">+K18-R18-S18</f>
        <v>0</v>
      </c>
      <c r="U18" s="228">
        <v>0</v>
      </c>
      <c r="V18" s="39">
        <f>IF(R18&gt;0,0,(T18*U18))</f>
        <v>0</v>
      </c>
      <c r="W18" s="28">
        <f>IFERROR(V18/Q18,0)</f>
        <v>0</v>
      </c>
      <c r="X18" s="29" t="str">
        <f>IF(Q18="","-",N18)</f>
        <v>-</v>
      </c>
      <c r="Y18" s="41">
        <f>IFERROR(IF(AND(MONTH(X18)&gt;=7,MONTH(X18)&lt;=12),MONTH(X18)-6,MONTH(X18)+6),0)</f>
        <v>0</v>
      </c>
      <c r="Z18" s="30">
        <f>IFERROR(IF(AND(MONTH(X18)&gt;=7,MONTH(X18)&lt;=12),YEAR(X18)+1,YEAR(X18)),0)</f>
        <v>0</v>
      </c>
      <c r="AA18" s="30">
        <f>IF(O18=7,12,12-Y18)</f>
        <v>12</v>
      </c>
      <c r="AB18" s="30">
        <f>+Q18*12</f>
        <v>0</v>
      </c>
      <c r="AC18" s="30">
        <f>12-AA18</f>
        <v>0</v>
      </c>
      <c r="AD18" s="31">
        <f t="shared" ref="AD18" si="1">IFERROR(V18/AB18,0)</f>
        <v>0</v>
      </c>
      <c r="AE18" s="75">
        <f>IF(AE$17&lt;$Z18,0,IF(AE$17=$Z18,($AA18*$AD18), IF((AE$17-$Z18)&lt;$Q18,$W18, IF((AE$17-$Z18)=$Q18,$AD18*$AC18, IF((AE$17-$Z18)&gt;$Q18, 0,)))))</f>
        <v>0</v>
      </c>
      <c r="AF18" s="14"/>
    </row>
    <row r="19" spans="2:36">
      <c r="B19" s="2"/>
      <c r="C19" s="38">
        <v>2</v>
      </c>
      <c r="D19" s="225"/>
      <c r="E19" s="225"/>
      <c r="F19" s="225"/>
      <c r="G19" s="225"/>
      <c r="H19" s="225"/>
      <c r="I19" s="225"/>
      <c r="J19" s="225"/>
      <c r="K19" s="226"/>
      <c r="L19" s="225"/>
      <c r="M19" s="225"/>
      <c r="N19" s="227"/>
      <c r="O19" s="225"/>
      <c r="P19" s="225"/>
      <c r="Q19" s="225"/>
      <c r="R19" s="226">
        <v>0</v>
      </c>
      <c r="S19" s="226">
        <v>0</v>
      </c>
      <c r="T19" s="40">
        <f t="shared" si="0"/>
        <v>0</v>
      </c>
      <c r="U19" s="228">
        <v>0</v>
      </c>
      <c r="V19" s="39">
        <f t="shared" ref="V19:V82" si="2">IF(R19&gt;0,0,(T19*U19))</f>
        <v>0</v>
      </c>
      <c r="W19" s="28">
        <f t="shared" ref="W19:W82" si="3">IFERROR(V19/Q19,0)</f>
        <v>0</v>
      </c>
      <c r="X19" s="29" t="str">
        <f t="shared" ref="X19:X82" si="4">IF(Q19="","-",N19)</f>
        <v>-</v>
      </c>
      <c r="Y19" s="41">
        <f t="shared" ref="Y19:Y82" si="5">IFERROR(IF(AND(MONTH(X19)&gt;=7,MONTH(X19)&lt;=12),MONTH(X19)-6,MONTH(X19)+6),0)</f>
        <v>0</v>
      </c>
      <c r="Z19" s="30">
        <f t="shared" ref="Z19:Z82" si="6">IFERROR(IF(AND(MONTH(X19)&gt;=7,MONTH(X19)&lt;=12),YEAR(X19)+1,YEAR(X19)),0)</f>
        <v>0</v>
      </c>
      <c r="AA19" s="30">
        <f t="shared" ref="AA19:AA82" si="7">IF(O19=7,12,12-Y19)</f>
        <v>12</v>
      </c>
      <c r="AB19" s="30">
        <f t="shared" ref="AB19:AB82" si="8">+Q19*12</f>
        <v>0</v>
      </c>
      <c r="AC19" s="30">
        <f t="shared" ref="AC19:AC82" si="9">12-AA19</f>
        <v>0</v>
      </c>
      <c r="AD19" s="31">
        <f t="shared" ref="AD19:AD82" si="10">IFERROR(V19/AB19,0)</f>
        <v>0</v>
      </c>
      <c r="AE19" s="75">
        <f t="shared" ref="AE19:AE82" si="11">IF(AE$17&lt;$Z19,0,IF(AE$17=$Z19,($AA19*$AD19), IF((AE$17-$Z19)&lt;$Q19,$W19, IF((AE$17-$Z19)=$Q19,$AD19*$AC19, IF((AE$17-$Z19)&gt;$Q19, 0,)))))</f>
        <v>0</v>
      </c>
      <c r="AF19" s="14"/>
    </row>
    <row r="20" spans="2:36">
      <c r="B20" s="2"/>
      <c r="C20" s="38">
        <v>3</v>
      </c>
      <c r="D20" s="225"/>
      <c r="E20" s="225"/>
      <c r="F20" s="225"/>
      <c r="G20" s="225"/>
      <c r="H20" s="225"/>
      <c r="I20" s="225"/>
      <c r="J20" s="225"/>
      <c r="K20" s="226"/>
      <c r="L20" s="225"/>
      <c r="M20" s="225"/>
      <c r="N20" s="227"/>
      <c r="O20" s="225"/>
      <c r="P20" s="225"/>
      <c r="Q20" s="225"/>
      <c r="R20" s="226">
        <v>0</v>
      </c>
      <c r="S20" s="226">
        <v>0</v>
      </c>
      <c r="T20" s="40">
        <f t="shared" si="0"/>
        <v>0</v>
      </c>
      <c r="U20" s="228">
        <v>0</v>
      </c>
      <c r="V20" s="39">
        <f t="shared" si="2"/>
        <v>0</v>
      </c>
      <c r="W20" s="28">
        <f t="shared" si="3"/>
        <v>0</v>
      </c>
      <c r="X20" s="29" t="str">
        <f t="shared" si="4"/>
        <v>-</v>
      </c>
      <c r="Y20" s="41">
        <f t="shared" si="5"/>
        <v>0</v>
      </c>
      <c r="Z20" s="30">
        <f t="shared" si="6"/>
        <v>0</v>
      </c>
      <c r="AA20" s="30">
        <f t="shared" si="7"/>
        <v>12</v>
      </c>
      <c r="AB20" s="30">
        <f t="shared" si="8"/>
        <v>0</v>
      </c>
      <c r="AC20" s="30">
        <f t="shared" si="9"/>
        <v>0</v>
      </c>
      <c r="AD20" s="31">
        <f t="shared" si="10"/>
        <v>0</v>
      </c>
      <c r="AE20" s="75">
        <f t="shared" si="11"/>
        <v>0</v>
      </c>
      <c r="AF20" s="14"/>
    </row>
    <row r="21" spans="2:36">
      <c r="B21" s="2"/>
      <c r="C21" s="38">
        <v>4</v>
      </c>
      <c r="D21" s="225"/>
      <c r="E21" s="225"/>
      <c r="F21" s="225"/>
      <c r="G21" s="225"/>
      <c r="H21" s="225"/>
      <c r="I21" s="225"/>
      <c r="J21" s="225"/>
      <c r="K21" s="226"/>
      <c r="L21" s="225"/>
      <c r="M21" s="225"/>
      <c r="N21" s="227"/>
      <c r="O21" s="225"/>
      <c r="P21" s="225"/>
      <c r="Q21" s="225"/>
      <c r="R21" s="226">
        <v>0</v>
      </c>
      <c r="S21" s="226">
        <v>0</v>
      </c>
      <c r="T21" s="40">
        <f t="shared" si="0"/>
        <v>0</v>
      </c>
      <c r="U21" s="228">
        <v>0</v>
      </c>
      <c r="V21" s="39">
        <f t="shared" si="2"/>
        <v>0</v>
      </c>
      <c r="W21" s="28">
        <f t="shared" si="3"/>
        <v>0</v>
      </c>
      <c r="X21" s="29" t="str">
        <f t="shared" si="4"/>
        <v>-</v>
      </c>
      <c r="Y21" s="41">
        <f t="shared" si="5"/>
        <v>0</v>
      </c>
      <c r="Z21" s="30">
        <f t="shared" si="6"/>
        <v>0</v>
      </c>
      <c r="AA21" s="30">
        <f t="shared" si="7"/>
        <v>12</v>
      </c>
      <c r="AB21" s="30">
        <f t="shared" si="8"/>
        <v>0</v>
      </c>
      <c r="AC21" s="30">
        <f t="shared" si="9"/>
        <v>0</v>
      </c>
      <c r="AD21" s="31">
        <f t="shared" si="10"/>
        <v>0</v>
      </c>
      <c r="AE21" s="75">
        <f t="shared" si="11"/>
        <v>0</v>
      </c>
      <c r="AF21" s="14"/>
    </row>
    <row r="22" spans="2:36">
      <c r="B22" s="2"/>
      <c r="C22" s="38">
        <v>5</v>
      </c>
      <c r="D22" s="225"/>
      <c r="E22" s="225"/>
      <c r="F22" s="225"/>
      <c r="G22" s="225"/>
      <c r="H22" s="225"/>
      <c r="I22" s="225"/>
      <c r="J22" s="225"/>
      <c r="K22" s="226"/>
      <c r="L22" s="225"/>
      <c r="M22" s="225"/>
      <c r="N22" s="227"/>
      <c r="O22" s="225"/>
      <c r="P22" s="225"/>
      <c r="Q22" s="225"/>
      <c r="R22" s="226">
        <v>0</v>
      </c>
      <c r="S22" s="226">
        <v>0</v>
      </c>
      <c r="T22" s="40">
        <f>+K22-R22-S22</f>
        <v>0</v>
      </c>
      <c r="U22" s="228">
        <v>0</v>
      </c>
      <c r="V22" s="39">
        <f t="shared" si="2"/>
        <v>0</v>
      </c>
      <c r="W22" s="28">
        <f t="shared" si="3"/>
        <v>0</v>
      </c>
      <c r="X22" s="29" t="str">
        <f t="shared" si="4"/>
        <v>-</v>
      </c>
      <c r="Y22" s="41">
        <f t="shared" si="5"/>
        <v>0</v>
      </c>
      <c r="Z22" s="30">
        <f t="shared" si="6"/>
        <v>0</v>
      </c>
      <c r="AA22" s="30">
        <f t="shared" si="7"/>
        <v>12</v>
      </c>
      <c r="AB22" s="30">
        <f t="shared" si="8"/>
        <v>0</v>
      </c>
      <c r="AC22" s="30">
        <f t="shared" si="9"/>
        <v>0</v>
      </c>
      <c r="AD22" s="31">
        <f t="shared" si="10"/>
        <v>0</v>
      </c>
      <c r="AE22" s="75">
        <f t="shared" si="11"/>
        <v>0</v>
      </c>
      <c r="AF22" s="14"/>
    </row>
    <row r="23" spans="2:36">
      <c r="B23" s="2"/>
      <c r="C23" s="38">
        <v>6</v>
      </c>
      <c r="D23" s="225"/>
      <c r="E23" s="225"/>
      <c r="F23" s="225"/>
      <c r="G23" s="225"/>
      <c r="H23" s="225"/>
      <c r="I23" s="225"/>
      <c r="J23" s="225"/>
      <c r="K23" s="226"/>
      <c r="L23" s="225"/>
      <c r="M23" s="225"/>
      <c r="N23" s="227"/>
      <c r="O23" s="225"/>
      <c r="P23" s="225"/>
      <c r="Q23" s="225"/>
      <c r="R23" s="226">
        <v>0</v>
      </c>
      <c r="S23" s="226">
        <v>0</v>
      </c>
      <c r="T23" s="40">
        <f t="shared" si="0"/>
        <v>0</v>
      </c>
      <c r="U23" s="228">
        <v>0</v>
      </c>
      <c r="V23" s="39">
        <f t="shared" si="2"/>
        <v>0</v>
      </c>
      <c r="W23" s="28">
        <f t="shared" si="3"/>
        <v>0</v>
      </c>
      <c r="X23" s="29" t="str">
        <f t="shared" si="4"/>
        <v>-</v>
      </c>
      <c r="Y23" s="41">
        <f t="shared" si="5"/>
        <v>0</v>
      </c>
      <c r="Z23" s="30">
        <f t="shared" si="6"/>
        <v>0</v>
      </c>
      <c r="AA23" s="30">
        <f t="shared" si="7"/>
        <v>12</v>
      </c>
      <c r="AB23" s="30">
        <f t="shared" si="8"/>
        <v>0</v>
      </c>
      <c r="AC23" s="30">
        <f t="shared" si="9"/>
        <v>0</v>
      </c>
      <c r="AD23" s="31">
        <f t="shared" si="10"/>
        <v>0</v>
      </c>
      <c r="AE23" s="75">
        <f t="shared" si="11"/>
        <v>0</v>
      </c>
      <c r="AF23" s="14"/>
    </row>
    <row r="24" spans="2:36">
      <c r="B24" s="2"/>
      <c r="C24" s="38">
        <v>7</v>
      </c>
      <c r="D24" s="225"/>
      <c r="E24" s="225"/>
      <c r="F24" s="225"/>
      <c r="G24" s="225"/>
      <c r="H24" s="225"/>
      <c r="I24" s="225"/>
      <c r="J24" s="225"/>
      <c r="K24" s="226"/>
      <c r="L24" s="225"/>
      <c r="M24" s="225"/>
      <c r="N24" s="227"/>
      <c r="O24" s="225"/>
      <c r="P24" s="225"/>
      <c r="Q24" s="225"/>
      <c r="R24" s="226">
        <v>0</v>
      </c>
      <c r="S24" s="226">
        <v>0</v>
      </c>
      <c r="T24" s="40">
        <f t="shared" si="0"/>
        <v>0</v>
      </c>
      <c r="U24" s="228">
        <v>0</v>
      </c>
      <c r="V24" s="39">
        <f t="shared" si="2"/>
        <v>0</v>
      </c>
      <c r="W24" s="28">
        <f t="shared" si="3"/>
        <v>0</v>
      </c>
      <c r="X24" s="29" t="str">
        <f t="shared" si="4"/>
        <v>-</v>
      </c>
      <c r="Y24" s="41">
        <f t="shared" si="5"/>
        <v>0</v>
      </c>
      <c r="Z24" s="30">
        <f t="shared" si="6"/>
        <v>0</v>
      </c>
      <c r="AA24" s="30">
        <f t="shared" si="7"/>
        <v>12</v>
      </c>
      <c r="AB24" s="30">
        <f t="shared" si="8"/>
        <v>0</v>
      </c>
      <c r="AC24" s="30">
        <f t="shared" si="9"/>
        <v>0</v>
      </c>
      <c r="AD24" s="31">
        <f t="shared" si="10"/>
        <v>0</v>
      </c>
      <c r="AE24" s="75">
        <f t="shared" si="11"/>
        <v>0</v>
      </c>
      <c r="AF24" s="14"/>
    </row>
    <row r="25" spans="2:36">
      <c r="B25" s="2"/>
      <c r="C25" s="38">
        <v>8</v>
      </c>
      <c r="D25" s="225"/>
      <c r="E25" s="225"/>
      <c r="F25" s="225"/>
      <c r="G25" s="225"/>
      <c r="H25" s="225"/>
      <c r="I25" s="225"/>
      <c r="J25" s="225"/>
      <c r="K25" s="226"/>
      <c r="L25" s="225"/>
      <c r="M25" s="225"/>
      <c r="N25" s="227"/>
      <c r="O25" s="225"/>
      <c r="P25" s="225"/>
      <c r="Q25" s="225"/>
      <c r="R25" s="226">
        <v>0</v>
      </c>
      <c r="S25" s="226">
        <v>0</v>
      </c>
      <c r="T25" s="40">
        <f t="shared" si="0"/>
        <v>0</v>
      </c>
      <c r="U25" s="228">
        <v>0</v>
      </c>
      <c r="V25" s="39">
        <f t="shared" si="2"/>
        <v>0</v>
      </c>
      <c r="W25" s="28">
        <f t="shared" si="3"/>
        <v>0</v>
      </c>
      <c r="X25" s="29" t="str">
        <f t="shared" si="4"/>
        <v>-</v>
      </c>
      <c r="Y25" s="41">
        <f t="shared" si="5"/>
        <v>0</v>
      </c>
      <c r="Z25" s="30">
        <f t="shared" si="6"/>
        <v>0</v>
      </c>
      <c r="AA25" s="30">
        <f t="shared" si="7"/>
        <v>12</v>
      </c>
      <c r="AB25" s="30">
        <f t="shared" si="8"/>
        <v>0</v>
      </c>
      <c r="AC25" s="30">
        <f t="shared" si="9"/>
        <v>0</v>
      </c>
      <c r="AD25" s="31">
        <f t="shared" si="10"/>
        <v>0</v>
      </c>
      <c r="AE25" s="75">
        <f t="shared" si="11"/>
        <v>0</v>
      </c>
      <c r="AF25" s="14"/>
    </row>
    <row r="26" spans="2:36">
      <c r="B26" s="2"/>
      <c r="C26" s="38">
        <v>9</v>
      </c>
      <c r="D26" s="225"/>
      <c r="E26" s="225"/>
      <c r="F26" s="225"/>
      <c r="G26" s="225"/>
      <c r="H26" s="225"/>
      <c r="I26" s="225"/>
      <c r="J26" s="225"/>
      <c r="K26" s="226"/>
      <c r="L26" s="225"/>
      <c r="M26" s="225"/>
      <c r="N26" s="227"/>
      <c r="O26" s="225"/>
      <c r="P26" s="225"/>
      <c r="Q26" s="225"/>
      <c r="R26" s="226">
        <v>0</v>
      </c>
      <c r="S26" s="226">
        <v>0</v>
      </c>
      <c r="T26" s="40">
        <f t="shared" si="0"/>
        <v>0</v>
      </c>
      <c r="U26" s="228">
        <v>0</v>
      </c>
      <c r="V26" s="39">
        <f t="shared" si="2"/>
        <v>0</v>
      </c>
      <c r="W26" s="28">
        <f t="shared" si="3"/>
        <v>0</v>
      </c>
      <c r="X26" s="29" t="str">
        <f t="shared" si="4"/>
        <v>-</v>
      </c>
      <c r="Y26" s="41">
        <f t="shared" si="5"/>
        <v>0</v>
      </c>
      <c r="Z26" s="30">
        <f t="shared" si="6"/>
        <v>0</v>
      </c>
      <c r="AA26" s="30">
        <f t="shared" si="7"/>
        <v>12</v>
      </c>
      <c r="AB26" s="30">
        <f t="shared" si="8"/>
        <v>0</v>
      </c>
      <c r="AC26" s="30">
        <f t="shared" si="9"/>
        <v>0</v>
      </c>
      <c r="AD26" s="31">
        <f t="shared" si="10"/>
        <v>0</v>
      </c>
      <c r="AE26" s="75">
        <f t="shared" si="11"/>
        <v>0</v>
      </c>
      <c r="AF26" s="14"/>
    </row>
    <row r="27" spans="2:36">
      <c r="B27" s="2"/>
      <c r="C27" s="38">
        <v>10</v>
      </c>
      <c r="D27" s="225"/>
      <c r="E27" s="225"/>
      <c r="F27" s="225"/>
      <c r="G27" s="225"/>
      <c r="H27" s="225"/>
      <c r="I27" s="225"/>
      <c r="J27" s="225"/>
      <c r="K27" s="226"/>
      <c r="L27" s="225"/>
      <c r="M27" s="225"/>
      <c r="N27" s="227"/>
      <c r="O27" s="225"/>
      <c r="P27" s="225"/>
      <c r="Q27" s="225"/>
      <c r="R27" s="226">
        <v>0</v>
      </c>
      <c r="S27" s="226">
        <v>0</v>
      </c>
      <c r="T27" s="40">
        <f t="shared" si="0"/>
        <v>0</v>
      </c>
      <c r="U27" s="228">
        <v>0</v>
      </c>
      <c r="V27" s="39">
        <f t="shared" si="2"/>
        <v>0</v>
      </c>
      <c r="W27" s="28">
        <f t="shared" si="3"/>
        <v>0</v>
      </c>
      <c r="X27" s="29" t="str">
        <f t="shared" si="4"/>
        <v>-</v>
      </c>
      <c r="Y27" s="41">
        <f t="shared" si="5"/>
        <v>0</v>
      </c>
      <c r="Z27" s="30">
        <f t="shared" si="6"/>
        <v>0</v>
      </c>
      <c r="AA27" s="30">
        <f t="shared" si="7"/>
        <v>12</v>
      </c>
      <c r="AB27" s="30">
        <f t="shared" si="8"/>
        <v>0</v>
      </c>
      <c r="AC27" s="30">
        <f t="shared" si="9"/>
        <v>0</v>
      </c>
      <c r="AD27" s="31">
        <f t="shared" si="10"/>
        <v>0</v>
      </c>
      <c r="AE27" s="75">
        <f t="shared" si="11"/>
        <v>0</v>
      </c>
      <c r="AF27" s="14"/>
    </row>
    <row r="28" spans="2:36">
      <c r="B28" s="2"/>
      <c r="C28" s="38">
        <v>11</v>
      </c>
      <c r="D28" s="225"/>
      <c r="E28" s="225"/>
      <c r="F28" s="225"/>
      <c r="G28" s="225"/>
      <c r="H28" s="225"/>
      <c r="I28" s="225"/>
      <c r="J28" s="225"/>
      <c r="K28" s="226"/>
      <c r="L28" s="225"/>
      <c r="M28" s="225"/>
      <c r="N28" s="227"/>
      <c r="O28" s="225"/>
      <c r="P28" s="225"/>
      <c r="Q28" s="225"/>
      <c r="R28" s="226">
        <v>0</v>
      </c>
      <c r="S28" s="226">
        <v>0</v>
      </c>
      <c r="T28" s="40">
        <f t="shared" si="0"/>
        <v>0</v>
      </c>
      <c r="U28" s="228">
        <v>0</v>
      </c>
      <c r="V28" s="39">
        <f t="shared" si="2"/>
        <v>0</v>
      </c>
      <c r="W28" s="28">
        <f t="shared" si="3"/>
        <v>0</v>
      </c>
      <c r="X28" s="29" t="str">
        <f t="shared" si="4"/>
        <v>-</v>
      </c>
      <c r="Y28" s="41">
        <f t="shared" si="5"/>
        <v>0</v>
      </c>
      <c r="Z28" s="30">
        <f t="shared" si="6"/>
        <v>0</v>
      </c>
      <c r="AA28" s="30">
        <f t="shared" si="7"/>
        <v>12</v>
      </c>
      <c r="AB28" s="30">
        <f t="shared" si="8"/>
        <v>0</v>
      </c>
      <c r="AC28" s="30">
        <f t="shared" si="9"/>
        <v>0</v>
      </c>
      <c r="AD28" s="31">
        <f t="shared" si="10"/>
        <v>0</v>
      </c>
      <c r="AE28" s="75">
        <f t="shared" si="11"/>
        <v>0</v>
      </c>
      <c r="AF28" s="14"/>
    </row>
    <row r="29" spans="2:36">
      <c r="B29" s="2"/>
      <c r="C29" s="38">
        <v>12</v>
      </c>
      <c r="D29" s="225"/>
      <c r="E29" s="225"/>
      <c r="F29" s="225"/>
      <c r="G29" s="225"/>
      <c r="H29" s="225"/>
      <c r="I29" s="225"/>
      <c r="J29" s="225"/>
      <c r="K29" s="226"/>
      <c r="L29" s="225"/>
      <c r="M29" s="225"/>
      <c r="N29" s="227"/>
      <c r="O29" s="225"/>
      <c r="P29" s="225"/>
      <c r="Q29" s="225"/>
      <c r="R29" s="226">
        <v>0</v>
      </c>
      <c r="S29" s="226">
        <v>0</v>
      </c>
      <c r="T29" s="40">
        <f t="shared" si="0"/>
        <v>0</v>
      </c>
      <c r="U29" s="228">
        <v>0</v>
      </c>
      <c r="V29" s="39">
        <f t="shared" si="2"/>
        <v>0</v>
      </c>
      <c r="W29" s="28">
        <f t="shared" si="3"/>
        <v>0</v>
      </c>
      <c r="X29" s="29" t="str">
        <f t="shared" si="4"/>
        <v>-</v>
      </c>
      <c r="Y29" s="41">
        <f t="shared" si="5"/>
        <v>0</v>
      </c>
      <c r="Z29" s="30">
        <f t="shared" si="6"/>
        <v>0</v>
      </c>
      <c r="AA29" s="30">
        <f t="shared" si="7"/>
        <v>12</v>
      </c>
      <c r="AB29" s="30">
        <f t="shared" si="8"/>
        <v>0</v>
      </c>
      <c r="AC29" s="30">
        <f t="shared" si="9"/>
        <v>0</v>
      </c>
      <c r="AD29" s="31">
        <f t="shared" si="10"/>
        <v>0</v>
      </c>
      <c r="AE29" s="75">
        <f t="shared" si="11"/>
        <v>0</v>
      </c>
      <c r="AF29" s="14"/>
    </row>
    <row r="30" spans="2:36">
      <c r="B30" s="2"/>
      <c r="C30" s="38">
        <v>13</v>
      </c>
      <c r="D30" s="225"/>
      <c r="E30" s="225"/>
      <c r="F30" s="225"/>
      <c r="G30" s="225"/>
      <c r="H30" s="225"/>
      <c r="I30" s="225"/>
      <c r="J30" s="225"/>
      <c r="K30" s="226"/>
      <c r="L30" s="225"/>
      <c r="M30" s="225"/>
      <c r="N30" s="227"/>
      <c r="O30" s="225"/>
      <c r="P30" s="225"/>
      <c r="Q30" s="225"/>
      <c r="R30" s="226">
        <v>0</v>
      </c>
      <c r="S30" s="226">
        <v>0</v>
      </c>
      <c r="T30" s="40">
        <f t="shared" si="0"/>
        <v>0</v>
      </c>
      <c r="U30" s="228">
        <v>0</v>
      </c>
      <c r="V30" s="39">
        <f t="shared" si="2"/>
        <v>0</v>
      </c>
      <c r="W30" s="28">
        <f t="shared" si="3"/>
        <v>0</v>
      </c>
      <c r="X30" s="29" t="str">
        <f t="shared" si="4"/>
        <v>-</v>
      </c>
      <c r="Y30" s="41">
        <f t="shared" si="5"/>
        <v>0</v>
      </c>
      <c r="Z30" s="30">
        <f t="shared" si="6"/>
        <v>0</v>
      </c>
      <c r="AA30" s="30">
        <f t="shared" si="7"/>
        <v>12</v>
      </c>
      <c r="AB30" s="30">
        <f t="shared" si="8"/>
        <v>0</v>
      </c>
      <c r="AC30" s="30">
        <f t="shared" si="9"/>
        <v>0</v>
      </c>
      <c r="AD30" s="31">
        <f t="shared" si="10"/>
        <v>0</v>
      </c>
      <c r="AE30" s="75">
        <f t="shared" si="11"/>
        <v>0</v>
      </c>
      <c r="AF30" s="14"/>
    </row>
    <row r="31" spans="2:36">
      <c r="B31" s="2"/>
      <c r="C31" s="38">
        <v>14</v>
      </c>
      <c r="D31" s="225"/>
      <c r="E31" s="225"/>
      <c r="F31" s="225"/>
      <c r="G31" s="225"/>
      <c r="H31" s="225"/>
      <c r="I31" s="225"/>
      <c r="J31" s="225"/>
      <c r="K31" s="226"/>
      <c r="L31" s="225"/>
      <c r="M31" s="225"/>
      <c r="N31" s="227"/>
      <c r="O31" s="225"/>
      <c r="P31" s="225"/>
      <c r="Q31" s="225"/>
      <c r="R31" s="226">
        <v>0</v>
      </c>
      <c r="S31" s="226">
        <v>0</v>
      </c>
      <c r="T31" s="40">
        <f t="shared" si="0"/>
        <v>0</v>
      </c>
      <c r="U31" s="228">
        <v>0</v>
      </c>
      <c r="V31" s="39">
        <f t="shared" si="2"/>
        <v>0</v>
      </c>
      <c r="W31" s="28">
        <f t="shared" si="3"/>
        <v>0</v>
      </c>
      <c r="X31" s="29" t="str">
        <f t="shared" si="4"/>
        <v>-</v>
      </c>
      <c r="Y31" s="41">
        <f t="shared" si="5"/>
        <v>0</v>
      </c>
      <c r="Z31" s="30">
        <f t="shared" si="6"/>
        <v>0</v>
      </c>
      <c r="AA31" s="30">
        <f t="shared" si="7"/>
        <v>12</v>
      </c>
      <c r="AB31" s="30">
        <f t="shared" si="8"/>
        <v>0</v>
      </c>
      <c r="AC31" s="30">
        <f t="shared" si="9"/>
        <v>0</v>
      </c>
      <c r="AD31" s="31">
        <f t="shared" si="10"/>
        <v>0</v>
      </c>
      <c r="AE31" s="75">
        <f t="shared" si="11"/>
        <v>0</v>
      </c>
      <c r="AF31" s="14"/>
    </row>
    <row r="32" spans="2:36">
      <c r="B32" s="2"/>
      <c r="C32" s="38">
        <v>15</v>
      </c>
      <c r="D32" s="225"/>
      <c r="E32" s="225"/>
      <c r="F32" s="225"/>
      <c r="G32" s="225"/>
      <c r="H32" s="225"/>
      <c r="I32" s="225"/>
      <c r="J32" s="225"/>
      <c r="K32" s="226"/>
      <c r="L32" s="225"/>
      <c r="M32" s="225"/>
      <c r="N32" s="227"/>
      <c r="O32" s="225"/>
      <c r="P32" s="225"/>
      <c r="Q32" s="225"/>
      <c r="R32" s="226">
        <v>0</v>
      </c>
      <c r="S32" s="226">
        <v>0</v>
      </c>
      <c r="T32" s="40">
        <f t="shared" si="0"/>
        <v>0</v>
      </c>
      <c r="U32" s="228">
        <v>0</v>
      </c>
      <c r="V32" s="39">
        <f t="shared" si="2"/>
        <v>0</v>
      </c>
      <c r="W32" s="28">
        <f t="shared" si="3"/>
        <v>0</v>
      </c>
      <c r="X32" s="29" t="str">
        <f t="shared" si="4"/>
        <v>-</v>
      </c>
      <c r="Y32" s="41">
        <f t="shared" si="5"/>
        <v>0</v>
      </c>
      <c r="Z32" s="30">
        <f t="shared" si="6"/>
        <v>0</v>
      </c>
      <c r="AA32" s="30">
        <f t="shared" si="7"/>
        <v>12</v>
      </c>
      <c r="AB32" s="30">
        <f t="shared" si="8"/>
        <v>0</v>
      </c>
      <c r="AC32" s="30">
        <f t="shared" si="9"/>
        <v>0</v>
      </c>
      <c r="AD32" s="31">
        <f t="shared" si="10"/>
        <v>0</v>
      </c>
      <c r="AE32" s="75">
        <f t="shared" si="11"/>
        <v>0</v>
      </c>
      <c r="AF32" s="14"/>
    </row>
    <row r="33" spans="2:32">
      <c r="B33" s="2"/>
      <c r="C33" s="38">
        <v>16</v>
      </c>
      <c r="D33" s="225"/>
      <c r="E33" s="225"/>
      <c r="F33" s="225"/>
      <c r="G33" s="225"/>
      <c r="H33" s="225"/>
      <c r="I33" s="225"/>
      <c r="J33" s="225"/>
      <c r="K33" s="226"/>
      <c r="L33" s="225"/>
      <c r="M33" s="225"/>
      <c r="N33" s="227"/>
      <c r="O33" s="225"/>
      <c r="P33" s="225"/>
      <c r="Q33" s="225"/>
      <c r="R33" s="226">
        <v>0</v>
      </c>
      <c r="S33" s="226">
        <v>0</v>
      </c>
      <c r="T33" s="40">
        <f t="shared" si="0"/>
        <v>0</v>
      </c>
      <c r="U33" s="228">
        <v>0</v>
      </c>
      <c r="V33" s="39">
        <f t="shared" si="2"/>
        <v>0</v>
      </c>
      <c r="W33" s="28">
        <f t="shared" si="3"/>
        <v>0</v>
      </c>
      <c r="X33" s="29" t="str">
        <f t="shared" si="4"/>
        <v>-</v>
      </c>
      <c r="Y33" s="41">
        <f t="shared" si="5"/>
        <v>0</v>
      </c>
      <c r="Z33" s="30">
        <f t="shared" si="6"/>
        <v>0</v>
      </c>
      <c r="AA33" s="30">
        <f t="shared" si="7"/>
        <v>12</v>
      </c>
      <c r="AB33" s="30">
        <f t="shared" si="8"/>
        <v>0</v>
      </c>
      <c r="AC33" s="30">
        <f t="shared" si="9"/>
        <v>0</v>
      </c>
      <c r="AD33" s="31">
        <f t="shared" si="10"/>
        <v>0</v>
      </c>
      <c r="AE33" s="75">
        <f t="shared" si="11"/>
        <v>0</v>
      </c>
      <c r="AF33" s="14"/>
    </row>
    <row r="34" spans="2:32">
      <c r="B34" s="2"/>
      <c r="C34" s="38">
        <v>17</v>
      </c>
      <c r="D34" s="225"/>
      <c r="E34" s="225"/>
      <c r="F34" s="225"/>
      <c r="G34" s="225"/>
      <c r="H34" s="225"/>
      <c r="I34" s="225"/>
      <c r="J34" s="225"/>
      <c r="K34" s="226"/>
      <c r="L34" s="225"/>
      <c r="M34" s="225"/>
      <c r="N34" s="227"/>
      <c r="O34" s="225"/>
      <c r="P34" s="225"/>
      <c r="Q34" s="225"/>
      <c r="R34" s="226">
        <v>0</v>
      </c>
      <c r="S34" s="226">
        <v>0</v>
      </c>
      <c r="T34" s="40">
        <f t="shared" si="0"/>
        <v>0</v>
      </c>
      <c r="U34" s="228">
        <v>0</v>
      </c>
      <c r="V34" s="39">
        <f t="shared" si="2"/>
        <v>0</v>
      </c>
      <c r="W34" s="28">
        <f t="shared" si="3"/>
        <v>0</v>
      </c>
      <c r="X34" s="29" t="str">
        <f t="shared" si="4"/>
        <v>-</v>
      </c>
      <c r="Y34" s="41">
        <f t="shared" si="5"/>
        <v>0</v>
      </c>
      <c r="Z34" s="30">
        <f t="shared" si="6"/>
        <v>0</v>
      </c>
      <c r="AA34" s="30">
        <f t="shared" si="7"/>
        <v>12</v>
      </c>
      <c r="AB34" s="30">
        <f t="shared" si="8"/>
        <v>0</v>
      </c>
      <c r="AC34" s="30">
        <f t="shared" si="9"/>
        <v>0</v>
      </c>
      <c r="AD34" s="31">
        <f t="shared" si="10"/>
        <v>0</v>
      </c>
      <c r="AE34" s="75">
        <f t="shared" si="11"/>
        <v>0</v>
      </c>
      <c r="AF34" s="14"/>
    </row>
    <row r="35" spans="2:32">
      <c r="B35" s="2"/>
      <c r="C35" s="38">
        <v>18</v>
      </c>
      <c r="D35" s="225"/>
      <c r="E35" s="225"/>
      <c r="F35" s="225"/>
      <c r="G35" s="225"/>
      <c r="H35" s="225"/>
      <c r="I35" s="225"/>
      <c r="J35" s="225"/>
      <c r="K35" s="226"/>
      <c r="L35" s="225"/>
      <c r="M35" s="225"/>
      <c r="N35" s="227"/>
      <c r="O35" s="225"/>
      <c r="P35" s="225"/>
      <c r="Q35" s="225"/>
      <c r="R35" s="226">
        <v>0</v>
      </c>
      <c r="S35" s="226">
        <v>0</v>
      </c>
      <c r="T35" s="40">
        <f t="shared" si="0"/>
        <v>0</v>
      </c>
      <c r="U35" s="228">
        <v>0</v>
      </c>
      <c r="V35" s="39">
        <f t="shared" si="2"/>
        <v>0</v>
      </c>
      <c r="W35" s="28">
        <f t="shared" si="3"/>
        <v>0</v>
      </c>
      <c r="X35" s="29" t="str">
        <f t="shared" si="4"/>
        <v>-</v>
      </c>
      <c r="Y35" s="41">
        <f t="shared" si="5"/>
        <v>0</v>
      </c>
      <c r="Z35" s="30">
        <f t="shared" si="6"/>
        <v>0</v>
      </c>
      <c r="AA35" s="30">
        <f t="shared" si="7"/>
        <v>12</v>
      </c>
      <c r="AB35" s="30">
        <f t="shared" si="8"/>
        <v>0</v>
      </c>
      <c r="AC35" s="30">
        <f t="shared" si="9"/>
        <v>0</v>
      </c>
      <c r="AD35" s="31">
        <f t="shared" si="10"/>
        <v>0</v>
      </c>
      <c r="AE35" s="75">
        <f t="shared" si="11"/>
        <v>0</v>
      </c>
      <c r="AF35" s="14"/>
    </row>
    <row r="36" spans="2:32">
      <c r="B36" s="2"/>
      <c r="C36" s="38">
        <v>19</v>
      </c>
      <c r="D36" s="225"/>
      <c r="E36" s="225"/>
      <c r="F36" s="225"/>
      <c r="G36" s="225"/>
      <c r="H36" s="225"/>
      <c r="I36" s="225"/>
      <c r="J36" s="225"/>
      <c r="K36" s="226"/>
      <c r="L36" s="225"/>
      <c r="M36" s="225"/>
      <c r="N36" s="227"/>
      <c r="O36" s="225"/>
      <c r="P36" s="225"/>
      <c r="Q36" s="225"/>
      <c r="R36" s="226">
        <v>0</v>
      </c>
      <c r="S36" s="226">
        <v>0</v>
      </c>
      <c r="T36" s="40">
        <f t="shared" si="0"/>
        <v>0</v>
      </c>
      <c r="U36" s="228">
        <v>0</v>
      </c>
      <c r="V36" s="39">
        <f t="shared" si="2"/>
        <v>0</v>
      </c>
      <c r="W36" s="28">
        <f t="shared" si="3"/>
        <v>0</v>
      </c>
      <c r="X36" s="29" t="str">
        <f t="shared" si="4"/>
        <v>-</v>
      </c>
      <c r="Y36" s="41">
        <f t="shared" si="5"/>
        <v>0</v>
      </c>
      <c r="Z36" s="30">
        <f t="shared" si="6"/>
        <v>0</v>
      </c>
      <c r="AA36" s="30">
        <f t="shared" si="7"/>
        <v>12</v>
      </c>
      <c r="AB36" s="30">
        <f t="shared" si="8"/>
        <v>0</v>
      </c>
      <c r="AC36" s="30">
        <f t="shared" si="9"/>
        <v>0</v>
      </c>
      <c r="AD36" s="31">
        <f t="shared" si="10"/>
        <v>0</v>
      </c>
      <c r="AE36" s="75">
        <f t="shared" si="11"/>
        <v>0</v>
      </c>
      <c r="AF36" s="14"/>
    </row>
    <row r="37" spans="2:32">
      <c r="B37" s="2"/>
      <c r="C37" s="38">
        <v>20</v>
      </c>
      <c r="D37" s="225"/>
      <c r="E37" s="225"/>
      <c r="F37" s="225"/>
      <c r="G37" s="225"/>
      <c r="H37" s="225"/>
      <c r="I37" s="225"/>
      <c r="J37" s="225"/>
      <c r="K37" s="226"/>
      <c r="L37" s="225"/>
      <c r="M37" s="225"/>
      <c r="N37" s="227"/>
      <c r="O37" s="225"/>
      <c r="P37" s="225"/>
      <c r="Q37" s="225"/>
      <c r="R37" s="226">
        <v>0</v>
      </c>
      <c r="S37" s="226">
        <v>0</v>
      </c>
      <c r="T37" s="40">
        <f t="shared" si="0"/>
        <v>0</v>
      </c>
      <c r="U37" s="228">
        <v>0</v>
      </c>
      <c r="V37" s="39">
        <f t="shared" si="2"/>
        <v>0</v>
      </c>
      <c r="W37" s="28">
        <f t="shared" si="3"/>
        <v>0</v>
      </c>
      <c r="X37" s="29" t="str">
        <f t="shared" si="4"/>
        <v>-</v>
      </c>
      <c r="Y37" s="41">
        <f t="shared" si="5"/>
        <v>0</v>
      </c>
      <c r="Z37" s="30">
        <f t="shared" si="6"/>
        <v>0</v>
      </c>
      <c r="AA37" s="30">
        <f t="shared" si="7"/>
        <v>12</v>
      </c>
      <c r="AB37" s="30">
        <f t="shared" si="8"/>
        <v>0</v>
      </c>
      <c r="AC37" s="30">
        <f t="shared" si="9"/>
        <v>0</v>
      </c>
      <c r="AD37" s="31">
        <f t="shared" si="10"/>
        <v>0</v>
      </c>
      <c r="AE37" s="75">
        <f t="shared" si="11"/>
        <v>0</v>
      </c>
      <c r="AF37" s="14"/>
    </row>
    <row r="38" spans="2:32" hidden="1" outlineLevel="2">
      <c r="B38" s="2"/>
      <c r="C38" s="38">
        <v>21</v>
      </c>
      <c r="D38" s="225"/>
      <c r="E38" s="225"/>
      <c r="F38" s="225"/>
      <c r="G38" s="225"/>
      <c r="H38" s="225"/>
      <c r="I38" s="225"/>
      <c r="J38" s="225"/>
      <c r="K38" s="226"/>
      <c r="L38" s="225"/>
      <c r="M38" s="225"/>
      <c r="N38" s="227"/>
      <c r="O38" s="225"/>
      <c r="P38" s="225"/>
      <c r="Q38" s="225"/>
      <c r="R38" s="226">
        <v>0</v>
      </c>
      <c r="S38" s="226">
        <v>0</v>
      </c>
      <c r="T38" s="40">
        <f t="shared" si="0"/>
        <v>0</v>
      </c>
      <c r="U38" s="228">
        <v>0</v>
      </c>
      <c r="V38" s="39">
        <f t="shared" si="2"/>
        <v>0</v>
      </c>
      <c r="W38" s="28">
        <f t="shared" si="3"/>
        <v>0</v>
      </c>
      <c r="X38" s="29" t="str">
        <f t="shared" si="4"/>
        <v>-</v>
      </c>
      <c r="Y38" s="41">
        <f t="shared" si="5"/>
        <v>0</v>
      </c>
      <c r="Z38" s="30">
        <f t="shared" si="6"/>
        <v>0</v>
      </c>
      <c r="AA38" s="30">
        <f t="shared" si="7"/>
        <v>12</v>
      </c>
      <c r="AB38" s="30">
        <f t="shared" si="8"/>
        <v>0</v>
      </c>
      <c r="AC38" s="30">
        <f t="shared" si="9"/>
        <v>0</v>
      </c>
      <c r="AD38" s="31">
        <f t="shared" si="10"/>
        <v>0</v>
      </c>
      <c r="AE38" s="75">
        <f t="shared" si="11"/>
        <v>0</v>
      </c>
      <c r="AF38" s="14"/>
    </row>
    <row r="39" spans="2:32" hidden="1" outlineLevel="2">
      <c r="B39" s="2"/>
      <c r="C39" s="38">
        <v>22</v>
      </c>
      <c r="D39" s="225"/>
      <c r="E39" s="225"/>
      <c r="F39" s="225"/>
      <c r="G39" s="225"/>
      <c r="H39" s="225"/>
      <c r="I39" s="225"/>
      <c r="J39" s="225"/>
      <c r="K39" s="226"/>
      <c r="L39" s="225"/>
      <c r="M39" s="225"/>
      <c r="N39" s="227"/>
      <c r="O39" s="225"/>
      <c r="P39" s="225"/>
      <c r="Q39" s="225"/>
      <c r="R39" s="226">
        <v>0</v>
      </c>
      <c r="S39" s="226">
        <v>0</v>
      </c>
      <c r="T39" s="40">
        <f t="shared" si="0"/>
        <v>0</v>
      </c>
      <c r="U39" s="228">
        <v>0</v>
      </c>
      <c r="V39" s="39">
        <f t="shared" si="2"/>
        <v>0</v>
      </c>
      <c r="W39" s="28">
        <f t="shared" si="3"/>
        <v>0</v>
      </c>
      <c r="X39" s="29" t="str">
        <f t="shared" si="4"/>
        <v>-</v>
      </c>
      <c r="Y39" s="41">
        <f t="shared" si="5"/>
        <v>0</v>
      </c>
      <c r="Z39" s="30">
        <f t="shared" si="6"/>
        <v>0</v>
      </c>
      <c r="AA39" s="30">
        <f t="shared" si="7"/>
        <v>12</v>
      </c>
      <c r="AB39" s="30">
        <f t="shared" si="8"/>
        <v>0</v>
      </c>
      <c r="AC39" s="30">
        <f t="shared" si="9"/>
        <v>0</v>
      </c>
      <c r="AD39" s="31">
        <f t="shared" si="10"/>
        <v>0</v>
      </c>
      <c r="AE39" s="75">
        <f t="shared" si="11"/>
        <v>0</v>
      </c>
      <c r="AF39" s="14"/>
    </row>
    <row r="40" spans="2:32" hidden="1" outlineLevel="2">
      <c r="B40" s="2"/>
      <c r="C40" s="38">
        <v>23</v>
      </c>
      <c r="D40" s="225"/>
      <c r="E40" s="225"/>
      <c r="F40" s="225"/>
      <c r="G40" s="225"/>
      <c r="H40" s="225"/>
      <c r="I40" s="225"/>
      <c r="J40" s="225"/>
      <c r="K40" s="226"/>
      <c r="L40" s="225"/>
      <c r="M40" s="225"/>
      <c r="N40" s="227"/>
      <c r="O40" s="225"/>
      <c r="P40" s="225"/>
      <c r="Q40" s="225"/>
      <c r="R40" s="226">
        <v>0</v>
      </c>
      <c r="S40" s="226">
        <v>0</v>
      </c>
      <c r="T40" s="40">
        <f t="shared" si="0"/>
        <v>0</v>
      </c>
      <c r="U40" s="228">
        <v>0</v>
      </c>
      <c r="V40" s="39">
        <f t="shared" si="2"/>
        <v>0</v>
      </c>
      <c r="W40" s="28">
        <f t="shared" si="3"/>
        <v>0</v>
      </c>
      <c r="X40" s="29" t="str">
        <f t="shared" si="4"/>
        <v>-</v>
      </c>
      <c r="Y40" s="41">
        <f t="shared" si="5"/>
        <v>0</v>
      </c>
      <c r="Z40" s="30">
        <f t="shared" si="6"/>
        <v>0</v>
      </c>
      <c r="AA40" s="30">
        <f t="shared" si="7"/>
        <v>12</v>
      </c>
      <c r="AB40" s="30">
        <f t="shared" si="8"/>
        <v>0</v>
      </c>
      <c r="AC40" s="30">
        <f t="shared" si="9"/>
        <v>0</v>
      </c>
      <c r="AD40" s="31">
        <f t="shared" si="10"/>
        <v>0</v>
      </c>
      <c r="AE40" s="75">
        <f t="shared" si="11"/>
        <v>0</v>
      </c>
      <c r="AF40" s="14"/>
    </row>
    <row r="41" spans="2:32" hidden="1" outlineLevel="2">
      <c r="B41" s="2"/>
      <c r="C41" s="38">
        <v>24</v>
      </c>
      <c r="D41" s="225"/>
      <c r="E41" s="225"/>
      <c r="F41" s="225"/>
      <c r="G41" s="225"/>
      <c r="H41" s="225"/>
      <c r="I41" s="225"/>
      <c r="J41" s="225"/>
      <c r="K41" s="226"/>
      <c r="L41" s="225"/>
      <c r="M41" s="225"/>
      <c r="N41" s="227"/>
      <c r="O41" s="225"/>
      <c r="P41" s="225"/>
      <c r="Q41" s="225"/>
      <c r="R41" s="226">
        <v>0</v>
      </c>
      <c r="S41" s="226">
        <v>0</v>
      </c>
      <c r="T41" s="40">
        <f t="shared" si="0"/>
        <v>0</v>
      </c>
      <c r="U41" s="228">
        <v>0</v>
      </c>
      <c r="V41" s="39">
        <f t="shared" si="2"/>
        <v>0</v>
      </c>
      <c r="W41" s="28">
        <f t="shared" si="3"/>
        <v>0</v>
      </c>
      <c r="X41" s="29" t="str">
        <f t="shared" si="4"/>
        <v>-</v>
      </c>
      <c r="Y41" s="41">
        <f t="shared" si="5"/>
        <v>0</v>
      </c>
      <c r="Z41" s="30">
        <f t="shared" si="6"/>
        <v>0</v>
      </c>
      <c r="AA41" s="30">
        <f t="shared" si="7"/>
        <v>12</v>
      </c>
      <c r="AB41" s="30">
        <f t="shared" si="8"/>
        <v>0</v>
      </c>
      <c r="AC41" s="30">
        <f t="shared" si="9"/>
        <v>0</v>
      </c>
      <c r="AD41" s="31">
        <f t="shared" si="10"/>
        <v>0</v>
      </c>
      <c r="AE41" s="75">
        <f t="shared" si="11"/>
        <v>0</v>
      </c>
      <c r="AF41" s="14"/>
    </row>
    <row r="42" spans="2:32" hidden="1" outlineLevel="2">
      <c r="B42" s="2"/>
      <c r="C42" s="38">
        <v>25</v>
      </c>
      <c r="D42" s="225"/>
      <c r="E42" s="225"/>
      <c r="F42" s="225"/>
      <c r="G42" s="225"/>
      <c r="H42" s="225"/>
      <c r="I42" s="225"/>
      <c r="J42" s="225"/>
      <c r="K42" s="226"/>
      <c r="L42" s="225"/>
      <c r="M42" s="225"/>
      <c r="N42" s="227"/>
      <c r="O42" s="225"/>
      <c r="P42" s="225"/>
      <c r="Q42" s="225"/>
      <c r="R42" s="226">
        <v>0</v>
      </c>
      <c r="S42" s="226">
        <v>0</v>
      </c>
      <c r="T42" s="40">
        <f t="shared" si="0"/>
        <v>0</v>
      </c>
      <c r="U42" s="228">
        <v>0</v>
      </c>
      <c r="V42" s="39">
        <f t="shared" si="2"/>
        <v>0</v>
      </c>
      <c r="W42" s="28">
        <f t="shared" si="3"/>
        <v>0</v>
      </c>
      <c r="X42" s="29" t="str">
        <f t="shared" si="4"/>
        <v>-</v>
      </c>
      <c r="Y42" s="41">
        <f t="shared" si="5"/>
        <v>0</v>
      </c>
      <c r="Z42" s="30">
        <f t="shared" si="6"/>
        <v>0</v>
      </c>
      <c r="AA42" s="30">
        <f t="shared" si="7"/>
        <v>12</v>
      </c>
      <c r="AB42" s="30">
        <f t="shared" si="8"/>
        <v>0</v>
      </c>
      <c r="AC42" s="30">
        <f t="shared" si="9"/>
        <v>0</v>
      </c>
      <c r="AD42" s="31">
        <f t="shared" si="10"/>
        <v>0</v>
      </c>
      <c r="AE42" s="75">
        <f t="shared" si="11"/>
        <v>0</v>
      </c>
      <c r="AF42" s="14"/>
    </row>
    <row r="43" spans="2:32" hidden="1" outlineLevel="2">
      <c r="B43" s="2"/>
      <c r="C43" s="38">
        <v>26</v>
      </c>
      <c r="D43" s="225"/>
      <c r="E43" s="225"/>
      <c r="F43" s="225"/>
      <c r="G43" s="225"/>
      <c r="H43" s="225"/>
      <c r="I43" s="225"/>
      <c r="J43" s="225"/>
      <c r="K43" s="226"/>
      <c r="L43" s="225"/>
      <c r="M43" s="225"/>
      <c r="N43" s="227"/>
      <c r="O43" s="225"/>
      <c r="P43" s="225"/>
      <c r="Q43" s="225"/>
      <c r="R43" s="226">
        <v>0</v>
      </c>
      <c r="S43" s="226">
        <v>0</v>
      </c>
      <c r="T43" s="40">
        <f t="shared" si="0"/>
        <v>0</v>
      </c>
      <c r="U43" s="228">
        <v>0</v>
      </c>
      <c r="V43" s="39">
        <f t="shared" si="2"/>
        <v>0</v>
      </c>
      <c r="W43" s="28">
        <f t="shared" si="3"/>
        <v>0</v>
      </c>
      <c r="X43" s="29" t="str">
        <f t="shared" si="4"/>
        <v>-</v>
      </c>
      <c r="Y43" s="41">
        <f t="shared" si="5"/>
        <v>0</v>
      </c>
      <c r="Z43" s="30">
        <f t="shared" si="6"/>
        <v>0</v>
      </c>
      <c r="AA43" s="30">
        <f t="shared" si="7"/>
        <v>12</v>
      </c>
      <c r="AB43" s="30">
        <f t="shared" si="8"/>
        <v>0</v>
      </c>
      <c r="AC43" s="30">
        <f t="shared" si="9"/>
        <v>0</v>
      </c>
      <c r="AD43" s="31">
        <f t="shared" si="10"/>
        <v>0</v>
      </c>
      <c r="AE43" s="75">
        <f t="shared" si="11"/>
        <v>0</v>
      </c>
      <c r="AF43" s="14"/>
    </row>
    <row r="44" spans="2:32" hidden="1" outlineLevel="2">
      <c r="B44" s="2"/>
      <c r="C44" s="38">
        <v>27</v>
      </c>
      <c r="D44" s="225"/>
      <c r="E44" s="225"/>
      <c r="F44" s="225"/>
      <c r="G44" s="225"/>
      <c r="H44" s="225"/>
      <c r="I44" s="225"/>
      <c r="J44" s="225"/>
      <c r="K44" s="226"/>
      <c r="L44" s="225"/>
      <c r="M44" s="225"/>
      <c r="N44" s="227"/>
      <c r="O44" s="225"/>
      <c r="P44" s="225"/>
      <c r="Q44" s="225"/>
      <c r="R44" s="226">
        <v>0</v>
      </c>
      <c r="S44" s="226">
        <v>0</v>
      </c>
      <c r="T44" s="40">
        <f t="shared" si="0"/>
        <v>0</v>
      </c>
      <c r="U44" s="228">
        <v>0</v>
      </c>
      <c r="V44" s="39">
        <f t="shared" si="2"/>
        <v>0</v>
      </c>
      <c r="W44" s="28">
        <f t="shared" si="3"/>
        <v>0</v>
      </c>
      <c r="X44" s="29" t="str">
        <f t="shared" si="4"/>
        <v>-</v>
      </c>
      <c r="Y44" s="41">
        <f t="shared" si="5"/>
        <v>0</v>
      </c>
      <c r="Z44" s="30">
        <f t="shared" si="6"/>
        <v>0</v>
      </c>
      <c r="AA44" s="30">
        <f t="shared" si="7"/>
        <v>12</v>
      </c>
      <c r="AB44" s="30">
        <f t="shared" si="8"/>
        <v>0</v>
      </c>
      <c r="AC44" s="30">
        <f t="shared" si="9"/>
        <v>0</v>
      </c>
      <c r="AD44" s="31">
        <f t="shared" si="10"/>
        <v>0</v>
      </c>
      <c r="AE44" s="75">
        <f t="shared" si="11"/>
        <v>0</v>
      </c>
      <c r="AF44" s="14"/>
    </row>
    <row r="45" spans="2:32" hidden="1" outlineLevel="2">
      <c r="B45" s="2"/>
      <c r="C45" s="38">
        <v>28</v>
      </c>
      <c r="D45" s="225"/>
      <c r="E45" s="225"/>
      <c r="F45" s="225"/>
      <c r="G45" s="225"/>
      <c r="H45" s="225"/>
      <c r="I45" s="225"/>
      <c r="J45" s="225"/>
      <c r="K45" s="226"/>
      <c r="L45" s="225"/>
      <c r="M45" s="225"/>
      <c r="N45" s="227"/>
      <c r="O45" s="225"/>
      <c r="P45" s="225"/>
      <c r="Q45" s="225"/>
      <c r="R45" s="226">
        <v>0</v>
      </c>
      <c r="S45" s="226">
        <v>0</v>
      </c>
      <c r="T45" s="40">
        <f t="shared" si="0"/>
        <v>0</v>
      </c>
      <c r="U45" s="228">
        <v>0</v>
      </c>
      <c r="V45" s="39">
        <f t="shared" si="2"/>
        <v>0</v>
      </c>
      <c r="W45" s="28">
        <f t="shared" si="3"/>
        <v>0</v>
      </c>
      <c r="X45" s="29" t="str">
        <f t="shared" si="4"/>
        <v>-</v>
      </c>
      <c r="Y45" s="41">
        <f t="shared" si="5"/>
        <v>0</v>
      </c>
      <c r="Z45" s="30">
        <f t="shared" si="6"/>
        <v>0</v>
      </c>
      <c r="AA45" s="30">
        <f t="shared" si="7"/>
        <v>12</v>
      </c>
      <c r="AB45" s="30">
        <f t="shared" si="8"/>
        <v>0</v>
      </c>
      <c r="AC45" s="30">
        <f t="shared" si="9"/>
        <v>0</v>
      </c>
      <c r="AD45" s="31">
        <f t="shared" si="10"/>
        <v>0</v>
      </c>
      <c r="AE45" s="75">
        <f t="shared" si="11"/>
        <v>0</v>
      </c>
      <c r="AF45" s="14"/>
    </row>
    <row r="46" spans="2:32" hidden="1" outlineLevel="2">
      <c r="B46" s="2"/>
      <c r="C46" s="38">
        <v>29</v>
      </c>
      <c r="D46" s="225"/>
      <c r="E46" s="225"/>
      <c r="F46" s="225"/>
      <c r="G46" s="225"/>
      <c r="H46" s="225"/>
      <c r="I46" s="225"/>
      <c r="J46" s="225"/>
      <c r="K46" s="226"/>
      <c r="L46" s="225"/>
      <c r="M46" s="225"/>
      <c r="N46" s="227"/>
      <c r="O46" s="225"/>
      <c r="P46" s="225"/>
      <c r="Q46" s="225"/>
      <c r="R46" s="226">
        <v>0</v>
      </c>
      <c r="S46" s="226">
        <v>0</v>
      </c>
      <c r="T46" s="40">
        <f t="shared" si="0"/>
        <v>0</v>
      </c>
      <c r="U46" s="228">
        <v>0</v>
      </c>
      <c r="V46" s="39">
        <f t="shared" si="2"/>
        <v>0</v>
      </c>
      <c r="W46" s="28">
        <f t="shared" si="3"/>
        <v>0</v>
      </c>
      <c r="X46" s="29" t="str">
        <f t="shared" si="4"/>
        <v>-</v>
      </c>
      <c r="Y46" s="41">
        <f t="shared" si="5"/>
        <v>0</v>
      </c>
      <c r="Z46" s="30">
        <f t="shared" si="6"/>
        <v>0</v>
      </c>
      <c r="AA46" s="30">
        <f t="shared" si="7"/>
        <v>12</v>
      </c>
      <c r="AB46" s="30">
        <f t="shared" si="8"/>
        <v>0</v>
      </c>
      <c r="AC46" s="30">
        <f t="shared" si="9"/>
        <v>0</v>
      </c>
      <c r="AD46" s="31">
        <f t="shared" si="10"/>
        <v>0</v>
      </c>
      <c r="AE46" s="75">
        <f t="shared" si="11"/>
        <v>0</v>
      </c>
      <c r="AF46" s="14"/>
    </row>
    <row r="47" spans="2:32" hidden="1" outlineLevel="2">
      <c r="B47" s="2"/>
      <c r="C47" s="38">
        <v>30</v>
      </c>
      <c r="D47" s="225"/>
      <c r="E47" s="225"/>
      <c r="F47" s="225"/>
      <c r="G47" s="225"/>
      <c r="H47" s="225"/>
      <c r="I47" s="225"/>
      <c r="J47" s="225"/>
      <c r="K47" s="226"/>
      <c r="L47" s="225"/>
      <c r="M47" s="225"/>
      <c r="N47" s="227"/>
      <c r="O47" s="225"/>
      <c r="P47" s="225"/>
      <c r="Q47" s="225"/>
      <c r="R47" s="226">
        <v>0</v>
      </c>
      <c r="S47" s="226">
        <v>0</v>
      </c>
      <c r="T47" s="40">
        <f t="shared" si="0"/>
        <v>0</v>
      </c>
      <c r="U47" s="228">
        <v>0</v>
      </c>
      <c r="V47" s="39">
        <f t="shared" si="2"/>
        <v>0</v>
      </c>
      <c r="W47" s="28">
        <f t="shared" si="3"/>
        <v>0</v>
      </c>
      <c r="X47" s="29" t="str">
        <f t="shared" si="4"/>
        <v>-</v>
      </c>
      <c r="Y47" s="41">
        <f t="shared" si="5"/>
        <v>0</v>
      </c>
      <c r="Z47" s="30">
        <f t="shared" si="6"/>
        <v>0</v>
      </c>
      <c r="AA47" s="30">
        <f t="shared" si="7"/>
        <v>12</v>
      </c>
      <c r="AB47" s="30">
        <f t="shared" si="8"/>
        <v>0</v>
      </c>
      <c r="AC47" s="30">
        <f t="shared" si="9"/>
        <v>0</v>
      </c>
      <c r="AD47" s="31">
        <f t="shared" si="10"/>
        <v>0</v>
      </c>
      <c r="AE47" s="75">
        <f t="shared" si="11"/>
        <v>0</v>
      </c>
      <c r="AF47" s="14"/>
    </row>
    <row r="48" spans="2:32" hidden="1" outlineLevel="2">
      <c r="B48" s="2"/>
      <c r="C48" s="38">
        <v>31</v>
      </c>
      <c r="D48" s="225"/>
      <c r="E48" s="225"/>
      <c r="F48" s="225"/>
      <c r="G48" s="225"/>
      <c r="H48" s="225"/>
      <c r="I48" s="225"/>
      <c r="J48" s="225"/>
      <c r="K48" s="226"/>
      <c r="L48" s="225"/>
      <c r="M48" s="225"/>
      <c r="N48" s="227"/>
      <c r="O48" s="225"/>
      <c r="P48" s="225"/>
      <c r="Q48" s="225"/>
      <c r="R48" s="226">
        <v>0</v>
      </c>
      <c r="S48" s="226">
        <v>0</v>
      </c>
      <c r="T48" s="40">
        <f t="shared" si="0"/>
        <v>0</v>
      </c>
      <c r="U48" s="228">
        <v>0</v>
      </c>
      <c r="V48" s="39">
        <f t="shared" si="2"/>
        <v>0</v>
      </c>
      <c r="W48" s="28">
        <f t="shared" si="3"/>
        <v>0</v>
      </c>
      <c r="X48" s="29" t="str">
        <f t="shared" si="4"/>
        <v>-</v>
      </c>
      <c r="Y48" s="41">
        <f t="shared" si="5"/>
        <v>0</v>
      </c>
      <c r="Z48" s="30">
        <f t="shared" si="6"/>
        <v>0</v>
      </c>
      <c r="AA48" s="30">
        <f t="shared" si="7"/>
        <v>12</v>
      </c>
      <c r="AB48" s="30">
        <f t="shared" si="8"/>
        <v>0</v>
      </c>
      <c r="AC48" s="30">
        <f t="shared" si="9"/>
        <v>0</v>
      </c>
      <c r="AD48" s="31">
        <f t="shared" si="10"/>
        <v>0</v>
      </c>
      <c r="AE48" s="75">
        <f t="shared" si="11"/>
        <v>0</v>
      </c>
      <c r="AF48" s="14"/>
    </row>
    <row r="49" spans="2:32" hidden="1" outlineLevel="2">
      <c r="B49" s="2"/>
      <c r="C49" s="38">
        <v>32</v>
      </c>
      <c r="D49" s="225"/>
      <c r="E49" s="225"/>
      <c r="F49" s="225"/>
      <c r="G49" s="225"/>
      <c r="H49" s="225"/>
      <c r="I49" s="225"/>
      <c r="J49" s="225"/>
      <c r="K49" s="226"/>
      <c r="L49" s="225"/>
      <c r="M49" s="225"/>
      <c r="N49" s="227"/>
      <c r="O49" s="225"/>
      <c r="P49" s="225"/>
      <c r="Q49" s="225"/>
      <c r="R49" s="226">
        <v>0</v>
      </c>
      <c r="S49" s="226">
        <v>0</v>
      </c>
      <c r="T49" s="40">
        <f t="shared" si="0"/>
        <v>0</v>
      </c>
      <c r="U49" s="228">
        <v>0</v>
      </c>
      <c r="V49" s="39">
        <f t="shared" si="2"/>
        <v>0</v>
      </c>
      <c r="W49" s="28">
        <f t="shared" si="3"/>
        <v>0</v>
      </c>
      <c r="X49" s="29" t="str">
        <f t="shared" si="4"/>
        <v>-</v>
      </c>
      <c r="Y49" s="41">
        <f t="shared" si="5"/>
        <v>0</v>
      </c>
      <c r="Z49" s="30">
        <f t="shared" si="6"/>
        <v>0</v>
      </c>
      <c r="AA49" s="30">
        <f t="shared" si="7"/>
        <v>12</v>
      </c>
      <c r="AB49" s="30">
        <f t="shared" si="8"/>
        <v>0</v>
      </c>
      <c r="AC49" s="30">
        <f t="shared" si="9"/>
        <v>0</v>
      </c>
      <c r="AD49" s="31">
        <f t="shared" si="10"/>
        <v>0</v>
      </c>
      <c r="AE49" s="75">
        <f t="shared" si="11"/>
        <v>0</v>
      </c>
      <c r="AF49" s="14"/>
    </row>
    <row r="50" spans="2:32" hidden="1" outlineLevel="2">
      <c r="B50" s="2"/>
      <c r="C50" s="38">
        <v>33</v>
      </c>
      <c r="D50" s="225"/>
      <c r="E50" s="225"/>
      <c r="F50" s="225"/>
      <c r="G50" s="225"/>
      <c r="H50" s="225"/>
      <c r="I50" s="225"/>
      <c r="J50" s="225"/>
      <c r="K50" s="226"/>
      <c r="L50" s="225"/>
      <c r="M50" s="225"/>
      <c r="N50" s="227"/>
      <c r="O50" s="225"/>
      <c r="P50" s="225"/>
      <c r="Q50" s="225"/>
      <c r="R50" s="226">
        <v>0</v>
      </c>
      <c r="S50" s="226">
        <v>0</v>
      </c>
      <c r="T50" s="40">
        <f t="shared" si="0"/>
        <v>0</v>
      </c>
      <c r="U50" s="228">
        <v>0</v>
      </c>
      <c r="V50" s="39">
        <f t="shared" si="2"/>
        <v>0</v>
      </c>
      <c r="W50" s="28">
        <f t="shared" si="3"/>
        <v>0</v>
      </c>
      <c r="X50" s="29" t="str">
        <f t="shared" si="4"/>
        <v>-</v>
      </c>
      <c r="Y50" s="41">
        <f t="shared" si="5"/>
        <v>0</v>
      </c>
      <c r="Z50" s="30">
        <f t="shared" si="6"/>
        <v>0</v>
      </c>
      <c r="AA50" s="30">
        <f t="shared" si="7"/>
        <v>12</v>
      </c>
      <c r="AB50" s="30">
        <f t="shared" si="8"/>
        <v>0</v>
      </c>
      <c r="AC50" s="30">
        <f t="shared" si="9"/>
        <v>0</v>
      </c>
      <c r="AD50" s="31">
        <f t="shared" si="10"/>
        <v>0</v>
      </c>
      <c r="AE50" s="75">
        <f t="shared" si="11"/>
        <v>0</v>
      </c>
      <c r="AF50" s="14"/>
    </row>
    <row r="51" spans="2:32" hidden="1" outlineLevel="2">
      <c r="B51" s="2"/>
      <c r="C51" s="38">
        <v>34</v>
      </c>
      <c r="D51" s="225"/>
      <c r="E51" s="225"/>
      <c r="F51" s="225"/>
      <c r="G51" s="225"/>
      <c r="H51" s="225"/>
      <c r="I51" s="225"/>
      <c r="J51" s="225"/>
      <c r="K51" s="226"/>
      <c r="L51" s="225"/>
      <c r="M51" s="225"/>
      <c r="N51" s="227"/>
      <c r="O51" s="225"/>
      <c r="P51" s="225"/>
      <c r="Q51" s="225"/>
      <c r="R51" s="226">
        <v>0</v>
      </c>
      <c r="S51" s="226">
        <v>0</v>
      </c>
      <c r="T51" s="40">
        <f t="shared" si="0"/>
        <v>0</v>
      </c>
      <c r="U51" s="228">
        <v>0</v>
      </c>
      <c r="V51" s="39">
        <f t="shared" si="2"/>
        <v>0</v>
      </c>
      <c r="W51" s="28">
        <f t="shared" si="3"/>
        <v>0</v>
      </c>
      <c r="X51" s="29" t="str">
        <f t="shared" si="4"/>
        <v>-</v>
      </c>
      <c r="Y51" s="41">
        <f t="shared" si="5"/>
        <v>0</v>
      </c>
      <c r="Z51" s="30">
        <f t="shared" si="6"/>
        <v>0</v>
      </c>
      <c r="AA51" s="30">
        <f t="shared" si="7"/>
        <v>12</v>
      </c>
      <c r="AB51" s="30">
        <f t="shared" si="8"/>
        <v>0</v>
      </c>
      <c r="AC51" s="30">
        <f t="shared" si="9"/>
        <v>0</v>
      </c>
      <c r="AD51" s="31">
        <f t="shared" si="10"/>
        <v>0</v>
      </c>
      <c r="AE51" s="75">
        <f t="shared" si="11"/>
        <v>0</v>
      </c>
      <c r="AF51" s="14"/>
    </row>
    <row r="52" spans="2:32" hidden="1" outlineLevel="2">
      <c r="B52" s="2"/>
      <c r="C52" s="38">
        <v>35</v>
      </c>
      <c r="D52" s="225"/>
      <c r="E52" s="225"/>
      <c r="F52" s="225"/>
      <c r="G52" s="225"/>
      <c r="H52" s="225"/>
      <c r="I52" s="225"/>
      <c r="J52" s="225"/>
      <c r="K52" s="226"/>
      <c r="L52" s="225"/>
      <c r="M52" s="225"/>
      <c r="N52" s="227"/>
      <c r="O52" s="225"/>
      <c r="P52" s="225"/>
      <c r="Q52" s="225"/>
      <c r="R52" s="226">
        <v>0</v>
      </c>
      <c r="S52" s="226">
        <v>0</v>
      </c>
      <c r="T52" s="40">
        <f t="shared" si="0"/>
        <v>0</v>
      </c>
      <c r="U52" s="228">
        <v>0</v>
      </c>
      <c r="V52" s="39">
        <f t="shared" si="2"/>
        <v>0</v>
      </c>
      <c r="W52" s="28">
        <f t="shared" si="3"/>
        <v>0</v>
      </c>
      <c r="X52" s="29" t="str">
        <f t="shared" si="4"/>
        <v>-</v>
      </c>
      <c r="Y52" s="41">
        <f t="shared" si="5"/>
        <v>0</v>
      </c>
      <c r="Z52" s="30">
        <f t="shared" si="6"/>
        <v>0</v>
      </c>
      <c r="AA52" s="30">
        <f t="shared" si="7"/>
        <v>12</v>
      </c>
      <c r="AB52" s="30">
        <f t="shared" si="8"/>
        <v>0</v>
      </c>
      <c r="AC52" s="30">
        <f t="shared" si="9"/>
        <v>0</v>
      </c>
      <c r="AD52" s="31">
        <f t="shared" si="10"/>
        <v>0</v>
      </c>
      <c r="AE52" s="75">
        <f t="shared" si="11"/>
        <v>0</v>
      </c>
      <c r="AF52" s="14"/>
    </row>
    <row r="53" spans="2:32" hidden="1" outlineLevel="2">
      <c r="B53" s="2"/>
      <c r="C53" s="38">
        <v>36</v>
      </c>
      <c r="D53" s="225"/>
      <c r="E53" s="225"/>
      <c r="F53" s="225"/>
      <c r="G53" s="225"/>
      <c r="H53" s="225"/>
      <c r="I53" s="225"/>
      <c r="J53" s="225"/>
      <c r="K53" s="226"/>
      <c r="L53" s="225"/>
      <c r="M53" s="225"/>
      <c r="N53" s="227"/>
      <c r="O53" s="225"/>
      <c r="P53" s="225"/>
      <c r="Q53" s="225"/>
      <c r="R53" s="226">
        <v>0</v>
      </c>
      <c r="S53" s="226">
        <v>0</v>
      </c>
      <c r="T53" s="40">
        <f t="shared" si="0"/>
        <v>0</v>
      </c>
      <c r="U53" s="228">
        <v>0</v>
      </c>
      <c r="V53" s="39">
        <f t="shared" si="2"/>
        <v>0</v>
      </c>
      <c r="W53" s="28">
        <f t="shared" si="3"/>
        <v>0</v>
      </c>
      <c r="X53" s="29" t="str">
        <f t="shared" si="4"/>
        <v>-</v>
      </c>
      <c r="Y53" s="41">
        <f t="shared" si="5"/>
        <v>0</v>
      </c>
      <c r="Z53" s="30">
        <f t="shared" si="6"/>
        <v>0</v>
      </c>
      <c r="AA53" s="30">
        <f t="shared" si="7"/>
        <v>12</v>
      </c>
      <c r="AB53" s="30">
        <f t="shared" si="8"/>
        <v>0</v>
      </c>
      <c r="AC53" s="30">
        <f t="shared" si="9"/>
        <v>0</v>
      </c>
      <c r="AD53" s="31">
        <f t="shared" si="10"/>
        <v>0</v>
      </c>
      <c r="AE53" s="75">
        <f t="shared" si="11"/>
        <v>0</v>
      </c>
      <c r="AF53" s="14"/>
    </row>
    <row r="54" spans="2:32" hidden="1" outlineLevel="2">
      <c r="B54" s="2"/>
      <c r="C54" s="38">
        <v>37</v>
      </c>
      <c r="D54" s="225"/>
      <c r="E54" s="225"/>
      <c r="F54" s="225"/>
      <c r="G54" s="225"/>
      <c r="H54" s="225"/>
      <c r="I54" s="225"/>
      <c r="J54" s="225"/>
      <c r="K54" s="226"/>
      <c r="L54" s="225"/>
      <c r="M54" s="225"/>
      <c r="N54" s="227"/>
      <c r="O54" s="225"/>
      <c r="P54" s="225"/>
      <c r="Q54" s="225"/>
      <c r="R54" s="226">
        <v>0</v>
      </c>
      <c r="S54" s="226">
        <v>0</v>
      </c>
      <c r="T54" s="40">
        <f t="shared" si="0"/>
        <v>0</v>
      </c>
      <c r="U54" s="228">
        <v>0</v>
      </c>
      <c r="V54" s="39">
        <f t="shared" si="2"/>
        <v>0</v>
      </c>
      <c r="W54" s="28">
        <f t="shared" si="3"/>
        <v>0</v>
      </c>
      <c r="X54" s="29" t="str">
        <f t="shared" si="4"/>
        <v>-</v>
      </c>
      <c r="Y54" s="41">
        <f t="shared" si="5"/>
        <v>0</v>
      </c>
      <c r="Z54" s="30">
        <f t="shared" si="6"/>
        <v>0</v>
      </c>
      <c r="AA54" s="30">
        <f t="shared" si="7"/>
        <v>12</v>
      </c>
      <c r="AB54" s="30">
        <f t="shared" si="8"/>
        <v>0</v>
      </c>
      <c r="AC54" s="30">
        <f t="shared" si="9"/>
        <v>0</v>
      </c>
      <c r="AD54" s="31">
        <f t="shared" si="10"/>
        <v>0</v>
      </c>
      <c r="AE54" s="75">
        <f t="shared" si="11"/>
        <v>0</v>
      </c>
      <c r="AF54" s="14"/>
    </row>
    <row r="55" spans="2:32" hidden="1" outlineLevel="2">
      <c r="B55" s="2"/>
      <c r="C55" s="38">
        <v>38</v>
      </c>
      <c r="D55" s="225"/>
      <c r="E55" s="225"/>
      <c r="F55" s="225"/>
      <c r="G55" s="225"/>
      <c r="H55" s="225"/>
      <c r="I55" s="225"/>
      <c r="J55" s="225"/>
      <c r="K55" s="226"/>
      <c r="L55" s="225"/>
      <c r="M55" s="225"/>
      <c r="N55" s="227"/>
      <c r="O55" s="225"/>
      <c r="P55" s="225"/>
      <c r="Q55" s="225"/>
      <c r="R55" s="226">
        <v>0</v>
      </c>
      <c r="S55" s="226">
        <v>0</v>
      </c>
      <c r="T55" s="40">
        <f t="shared" si="0"/>
        <v>0</v>
      </c>
      <c r="U55" s="228">
        <v>0</v>
      </c>
      <c r="V55" s="39">
        <f t="shared" si="2"/>
        <v>0</v>
      </c>
      <c r="W55" s="28">
        <f t="shared" si="3"/>
        <v>0</v>
      </c>
      <c r="X55" s="29" t="str">
        <f t="shared" si="4"/>
        <v>-</v>
      </c>
      <c r="Y55" s="41">
        <f t="shared" si="5"/>
        <v>0</v>
      </c>
      <c r="Z55" s="30">
        <f t="shared" si="6"/>
        <v>0</v>
      </c>
      <c r="AA55" s="30">
        <f t="shared" si="7"/>
        <v>12</v>
      </c>
      <c r="AB55" s="30">
        <f t="shared" si="8"/>
        <v>0</v>
      </c>
      <c r="AC55" s="30">
        <f t="shared" si="9"/>
        <v>0</v>
      </c>
      <c r="AD55" s="31">
        <f t="shared" si="10"/>
        <v>0</v>
      </c>
      <c r="AE55" s="75">
        <f t="shared" si="11"/>
        <v>0</v>
      </c>
      <c r="AF55" s="14"/>
    </row>
    <row r="56" spans="2:32" hidden="1" outlineLevel="2">
      <c r="B56" s="2"/>
      <c r="C56" s="38">
        <v>39</v>
      </c>
      <c r="D56" s="225"/>
      <c r="E56" s="225"/>
      <c r="F56" s="225"/>
      <c r="G56" s="225"/>
      <c r="H56" s="225"/>
      <c r="I56" s="225"/>
      <c r="J56" s="225"/>
      <c r="K56" s="226"/>
      <c r="L56" s="225"/>
      <c r="M56" s="225"/>
      <c r="N56" s="227"/>
      <c r="O56" s="225"/>
      <c r="P56" s="225"/>
      <c r="Q56" s="225"/>
      <c r="R56" s="226">
        <v>0</v>
      </c>
      <c r="S56" s="226">
        <v>0</v>
      </c>
      <c r="T56" s="40">
        <f t="shared" si="0"/>
        <v>0</v>
      </c>
      <c r="U56" s="228">
        <v>0</v>
      </c>
      <c r="V56" s="39">
        <f t="shared" si="2"/>
        <v>0</v>
      </c>
      <c r="W56" s="28">
        <f t="shared" si="3"/>
        <v>0</v>
      </c>
      <c r="X56" s="29" t="str">
        <f t="shared" si="4"/>
        <v>-</v>
      </c>
      <c r="Y56" s="41">
        <f t="shared" si="5"/>
        <v>0</v>
      </c>
      <c r="Z56" s="30">
        <f t="shared" si="6"/>
        <v>0</v>
      </c>
      <c r="AA56" s="30">
        <f t="shared" si="7"/>
        <v>12</v>
      </c>
      <c r="AB56" s="30">
        <f t="shared" si="8"/>
        <v>0</v>
      </c>
      <c r="AC56" s="30">
        <f t="shared" si="9"/>
        <v>0</v>
      </c>
      <c r="AD56" s="31">
        <f t="shared" si="10"/>
        <v>0</v>
      </c>
      <c r="AE56" s="75">
        <f t="shared" si="11"/>
        <v>0</v>
      </c>
      <c r="AF56" s="14"/>
    </row>
    <row r="57" spans="2:32" hidden="1" outlineLevel="2">
      <c r="B57" s="2"/>
      <c r="C57" s="38">
        <v>40</v>
      </c>
      <c r="D57" s="225"/>
      <c r="E57" s="225"/>
      <c r="F57" s="225"/>
      <c r="G57" s="225"/>
      <c r="H57" s="225"/>
      <c r="I57" s="225"/>
      <c r="J57" s="225"/>
      <c r="K57" s="226"/>
      <c r="L57" s="225"/>
      <c r="M57" s="225"/>
      <c r="N57" s="227"/>
      <c r="O57" s="225"/>
      <c r="P57" s="225"/>
      <c r="Q57" s="225"/>
      <c r="R57" s="226">
        <v>0</v>
      </c>
      <c r="S57" s="226">
        <v>0</v>
      </c>
      <c r="T57" s="40">
        <f t="shared" si="0"/>
        <v>0</v>
      </c>
      <c r="U57" s="228">
        <v>0</v>
      </c>
      <c r="V57" s="39">
        <f t="shared" si="2"/>
        <v>0</v>
      </c>
      <c r="W57" s="28">
        <f t="shared" si="3"/>
        <v>0</v>
      </c>
      <c r="X57" s="29" t="str">
        <f t="shared" si="4"/>
        <v>-</v>
      </c>
      <c r="Y57" s="41">
        <f t="shared" si="5"/>
        <v>0</v>
      </c>
      <c r="Z57" s="30">
        <f t="shared" si="6"/>
        <v>0</v>
      </c>
      <c r="AA57" s="30">
        <f t="shared" si="7"/>
        <v>12</v>
      </c>
      <c r="AB57" s="30">
        <f t="shared" si="8"/>
        <v>0</v>
      </c>
      <c r="AC57" s="30">
        <f t="shared" si="9"/>
        <v>0</v>
      </c>
      <c r="AD57" s="31">
        <f t="shared" si="10"/>
        <v>0</v>
      </c>
      <c r="AE57" s="75">
        <f t="shared" si="11"/>
        <v>0</v>
      </c>
      <c r="AF57" s="14"/>
    </row>
    <row r="58" spans="2:32" hidden="1" outlineLevel="2">
      <c r="B58" s="2"/>
      <c r="C58" s="38">
        <v>41</v>
      </c>
      <c r="D58" s="225"/>
      <c r="E58" s="225"/>
      <c r="F58" s="225"/>
      <c r="G58" s="225"/>
      <c r="H58" s="225"/>
      <c r="I58" s="225"/>
      <c r="J58" s="225"/>
      <c r="K58" s="226"/>
      <c r="L58" s="225"/>
      <c r="M58" s="225"/>
      <c r="N58" s="227"/>
      <c r="O58" s="225"/>
      <c r="P58" s="225"/>
      <c r="Q58" s="225"/>
      <c r="R58" s="226">
        <v>0</v>
      </c>
      <c r="S58" s="226">
        <v>0</v>
      </c>
      <c r="T58" s="40">
        <f t="shared" si="0"/>
        <v>0</v>
      </c>
      <c r="U58" s="228">
        <v>0</v>
      </c>
      <c r="V58" s="39">
        <f t="shared" si="2"/>
        <v>0</v>
      </c>
      <c r="W58" s="28">
        <f t="shared" si="3"/>
        <v>0</v>
      </c>
      <c r="X58" s="29" t="str">
        <f t="shared" si="4"/>
        <v>-</v>
      </c>
      <c r="Y58" s="41">
        <f t="shared" si="5"/>
        <v>0</v>
      </c>
      <c r="Z58" s="30">
        <f t="shared" si="6"/>
        <v>0</v>
      </c>
      <c r="AA58" s="30">
        <f t="shared" si="7"/>
        <v>12</v>
      </c>
      <c r="AB58" s="30">
        <f t="shared" si="8"/>
        <v>0</v>
      </c>
      <c r="AC58" s="30">
        <f t="shared" si="9"/>
        <v>0</v>
      </c>
      <c r="AD58" s="31">
        <f t="shared" si="10"/>
        <v>0</v>
      </c>
      <c r="AE58" s="75">
        <f t="shared" si="11"/>
        <v>0</v>
      </c>
      <c r="AF58" s="14"/>
    </row>
    <row r="59" spans="2:32" hidden="1" outlineLevel="2">
      <c r="B59" s="2"/>
      <c r="C59" s="38">
        <v>42</v>
      </c>
      <c r="D59" s="225"/>
      <c r="E59" s="225"/>
      <c r="F59" s="225"/>
      <c r="G59" s="225"/>
      <c r="H59" s="225"/>
      <c r="I59" s="225"/>
      <c r="J59" s="225"/>
      <c r="K59" s="226"/>
      <c r="L59" s="225"/>
      <c r="M59" s="225"/>
      <c r="N59" s="227"/>
      <c r="O59" s="225"/>
      <c r="P59" s="225"/>
      <c r="Q59" s="225"/>
      <c r="R59" s="226">
        <v>0</v>
      </c>
      <c r="S59" s="226">
        <v>0</v>
      </c>
      <c r="T59" s="40">
        <f t="shared" si="0"/>
        <v>0</v>
      </c>
      <c r="U59" s="228">
        <v>0</v>
      </c>
      <c r="V59" s="39">
        <f t="shared" si="2"/>
        <v>0</v>
      </c>
      <c r="W59" s="28">
        <f t="shared" si="3"/>
        <v>0</v>
      </c>
      <c r="X59" s="29" t="str">
        <f t="shared" si="4"/>
        <v>-</v>
      </c>
      <c r="Y59" s="41">
        <f t="shared" si="5"/>
        <v>0</v>
      </c>
      <c r="Z59" s="30">
        <f t="shared" si="6"/>
        <v>0</v>
      </c>
      <c r="AA59" s="30">
        <f t="shared" si="7"/>
        <v>12</v>
      </c>
      <c r="AB59" s="30">
        <f t="shared" si="8"/>
        <v>0</v>
      </c>
      <c r="AC59" s="30">
        <f t="shared" si="9"/>
        <v>0</v>
      </c>
      <c r="AD59" s="31">
        <f t="shared" si="10"/>
        <v>0</v>
      </c>
      <c r="AE59" s="75">
        <f t="shared" si="11"/>
        <v>0</v>
      </c>
      <c r="AF59" s="14"/>
    </row>
    <row r="60" spans="2:32" hidden="1" outlineLevel="2">
      <c r="B60" s="2"/>
      <c r="C60" s="38">
        <v>43</v>
      </c>
      <c r="D60" s="225"/>
      <c r="E60" s="225"/>
      <c r="F60" s="225"/>
      <c r="G60" s="225"/>
      <c r="H60" s="225"/>
      <c r="I60" s="225"/>
      <c r="J60" s="225"/>
      <c r="K60" s="226"/>
      <c r="L60" s="225"/>
      <c r="M60" s="225"/>
      <c r="N60" s="227"/>
      <c r="O60" s="225"/>
      <c r="P60" s="225"/>
      <c r="Q60" s="225"/>
      <c r="R60" s="226">
        <v>0</v>
      </c>
      <c r="S60" s="226">
        <v>0</v>
      </c>
      <c r="T60" s="40">
        <f t="shared" si="0"/>
        <v>0</v>
      </c>
      <c r="U60" s="228">
        <v>0</v>
      </c>
      <c r="V60" s="39">
        <f t="shared" si="2"/>
        <v>0</v>
      </c>
      <c r="W60" s="28">
        <f t="shared" si="3"/>
        <v>0</v>
      </c>
      <c r="X60" s="29" t="str">
        <f t="shared" si="4"/>
        <v>-</v>
      </c>
      <c r="Y60" s="41">
        <f t="shared" si="5"/>
        <v>0</v>
      </c>
      <c r="Z60" s="30">
        <f t="shared" si="6"/>
        <v>0</v>
      </c>
      <c r="AA60" s="30">
        <f t="shared" si="7"/>
        <v>12</v>
      </c>
      <c r="AB60" s="30">
        <f t="shared" si="8"/>
        <v>0</v>
      </c>
      <c r="AC60" s="30">
        <f t="shared" si="9"/>
        <v>0</v>
      </c>
      <c r="AD60" s="31">
        <f t="shared" si="10"/>
        <v>0</v>
      </c>
      <c r="AE60" s="75">
        <f t="shared" si="11"/>
        <v>0</v>
      </c>
      <c r="AF60" s="14"/>
    </row>
    <row r="61" spans="2:32" hidden="1" outlineLevel="2">
      <c r="B61" s="2"/>
      <c r="C61" s="38">
        <v>44</v>
      </c>
      <c r="D61" s="225"/>
      <c r="E61" s="225"/>
      <c r="F61" s="225"/>
      <c r="G61" s="225"/>
      <c r="H61" s="225"/>
      <c r="I61" s="225"/>
      <c r="J61" s="225"/>
      <c r="K61" s="226"/>
      <c r="L61" s="225"/>
      <c r="M61" s="225"/>
      <c r="N61" s="227"/>
      <c r="O61" s="225"/>
      <c r="P61" s="225"/>
      <c r="Q61" s="225"/>
      <c r="R61" s="226">
        <v>0</v>
      </c>
      <c r="S61" s="226">
        <v>0</v>
      </c>
      <c r="T61" s="40">
        <f t="shared" si="0"/>
        <v>0</v>
      </c>
      <c r="U61" s="228">
        <v>0</v>
      </c>
      <c r="V61" s="39">
        <f t="shared" si="2"/>
        <v>0</v>
      </c>
      <c r="W61" s="28">
        <f t="shared" si="3"/>
        <v>0</v>
      </c>
      <c r="X61" s="29" t="str">
        <f t="shared" si="4"/>
        <v>-</v>
      </c>
      <c r="Y61" s="41">
        <f t="shared" si="5"/>
        <v>0</v>
      </c>
      <c r="Z61" s="30">
        <f t="shared" si="6"/>
        <v>0</v>
      </c>
      <c r="AA61" s="30">
        <f t="shared" si="7"/>
        <v>12</v>
      </c>
      <c r="AB61" s="30">
        <f t="shared" si="8"/>
        <v>0</v>
      </c>
      <c r="AC61" s="30">
        <f t="shared" si="9"/>
        <v>0</v>
      </c>
      <c r="AD61" s="31">
        <f t="shared" si="10"/>
        <v>0</v>
      </c>
      <c r="AE61" s="75">
        <f t="shared" si="11"/>
        <v>0</v>
      </c>
      <c r="AF61" s="14"/>
    </row>
    <row r="62" spans="2:32" hidden="1" outlineLevel="2">
      <c r="B62" s="2"/>
      <c r="C62" s="38">
        <v>45</v>
      </c>
      <c r="D62" s="225"/>
      <c r="E62" s="225"/>
      <c r="F62" s="225"/>
      <c r="G62" s="225"/>
      <c r="H62" s="225"/>
      <c r="I62" s="225"/>
      <c r="J62" s="225"/>
      <c r="K62" s="226"/>
      <c r="L62" s="225"/>
      <c r="M62" s="225"/>
      <c r="N62" s="227"/>
      <c r="O62" s="225"/>
      <c r="P62" s="225"/>
      <c r="Q62" s="225"/>
      <c r="R62" s="226">
        <v>0</v>
      </c>
      <c r="S62" s="226">
        <v>0</v>
      </c>
      <c r="T62" s="40">
        <f t="shared" si="0"/>
        <v>0</v>
      </c>
      <c r="U62" s="228">
        <v>0</v>
      </c>
      <c r="V62" s="39">
        <f t="shared" si="2"/>
        <v>0</v>
      </c>
      <c r="W62" s="28">
        <f t="shared" si="3"/>
        <v>0</v>
      </c>
      <c r="X62" s="29" t="str">
        <f t="shared" si="4"/>
        <v>-</v>
      </c>
      <c r="Y62" s="41">
        <f t="shared" si="5"/>
        <v>0</v>
      </c>
      <c r="Z62" s="30">
        <f t="shared" si="6"/>
        <v>0</v>
      </c>
      <c r="AA62" s="30">
        <f t="shared" si="7"/>
        <v>12</v>
      </c>
      <c r="AB62" s="30">
        <f t="shared" si="8"/>
        <v>0</v>
      </c>
      <c r="AC62" s="30">
        <f t="shared" si="9"/>
        <v>0</v>
      </c>
      <c r="AD62" s="31">
        <f t="shared" si="10"/>
        <v>0</v>
      </c>
      <c r="AE62" s="75">
        <f t="shared" si="11"/>
        <v>0</v>
      </c>
      <c r="AF62" s="14"/>
    </row>
    <row r="63" spans="2:32" outlineLevel="1" collapsed="1">
      <c r="B63" s="2"/>
      <c r="C63" s="38">
        <v>46</v>
      </c>
      <c r="D63" s="225"/>
      <c r="E63" s="225"/>
      <c r="F63" s="225"/>
      <c r="G63" s="225"/>
      <c r="H63" s="225"/>
      <c r="I63" s="225"/>
      <c r="J63" s="225"/>
      <c r="K63" s="226"/>
      <c r="L63" s="225"/>
      <c r="M63" s="225"/>
      <c r="N63" s="227"/>
      <c r="O63" s="225"/>
      <c r="P63" s="225"/>
      <c r="Q63" s="225"/>
      <c r="R63" s="226">
        <v>0</v>
      </c>
      <c r="S63" s="226">
        <v>0</v>
      </c>
      <c r="T63" s="40">
        <f t="shared" si="0"/>
        <v>0</v>
      </c>
      <c r="U63" s="228">
        <v>0</v>
      </c>
      <c r="V63" s="39">
        <f t="shared" si="2"/>
        <v>0</v>
      </c>
      <c r="W63" s="28">
        <f t="shared" si="3"/>
        <v>0</v>
      </c>
      <c r="X63" s="29" t="str">
        <f t="shared" si="4"/>
        <v>-</v>
      </c>
      <c r="Y63" s="41">
        <f t="shared" si="5"/>
        <v>0</v>
      </c>
      <c r="Z63" s="30">
        <f t="shared" si="6"/>
        <v>0</v>
      </c>
      <c r="AA63" s="30">
        <f t="shared" si="7"/>
        <v>12</v>
      </c>
      <c r="AB63" s="30">
        <f t="shared" si="8"/>
        <v>0</v>
      </c>
      <c r="AC63" s="30">
        <f t="shared" si="9"/>
        <v>0</v>
      </c>
      <c r="AD63" s="31">
        <f t="shared" si="10"/>
        <v>0</v>
      </c>
      <c r="AE63" s="75">
        <f t="shared" si="11"/>
        <v>0</v>
      </c>
      <c r="AF63" s="14"/>
    </row>
    <row r="64" spans="2:32" hidden="1" outlineLevel="2">
      <c r="B64" s="2"/>
      <c r="C64" s="38">
        <v>47</v>
      </c>
      <c r="D64" s="225"/>
      <c r="E64" s="225"/>
      <c r="F64" s="225"/>
      <c r="G64" s="225"/>
      <c r="H64" s="225"/>
      <c r="I64" s="225"/>
      <c r="J64" s="225"/>
      <c r="K64" s="226"/>
      <c r="L64" s="225"/>
      <c r="M64" s="225"/>
      <c r="N64" s="227"/>
      <c r="O64" s="225"/>
      <c r="P64" s="225"/>
      <c r="Q64" s="225"/>
      <c r="R64" s="226">
        <v>0</v>
      </c>
      <c r="S64" s="226">
        <v>0</v>
      </c>
      <c r="T64" s="40">
        <f t="shared" si="0"/>
        <v>0</v>
      </c>
      <c r="U64" s="228">
        <v>0</v>
      </c>
      <c r="V64" s="39">
        <f t="shared" si="2"/>
        <v>0</v>
      </c>
      <c r="W64" s="28">
        <f t="shared" si="3"/>
        <v>0</v>
      </c>
      <c r="X64" s="29" t="str">
        <f t="shared" si="4"/>
        <v>-</v>
      </c>
      <c r="Y64" s="41">
        <f t="shared" si="5"/>
        <v>0</v>
      </c>
      <c r="Z64" s="30">
        <f t="shared" si="6"/>
        <v>0</v>
      </c>
      <c r="AA64" s="30">
        <f t="shared" si="7"/>
        <v>12</v>
      </c>
      <c r="AB64" s="30">
        <f t="shared" si="8"/>
        <v>0</v>
      </c>
      <c r="AC64" s="30">
        <f t="shared" si="9"/>
        <v>0</v>
      </c>
      <c r="AD64" s="31">
        <f t="shared" si="10"/>
        <v>0</v>
      </c>
      <c r="AE64" s="75">
        <f t="shared" si="11"/>
        <v>0</v>
      </c>
      <c r="AF64" s="14"/>
    </row>
    <row r="65" spans="2:32" hidden="1" outlineLevel="2">
      <c r="B65" s="2"/>
      <c r="C65" s="38">
        <v>48</v>
      </c>
      <c r="D65" s="225"/>
      <c r="E65" s="225"/>
      <c r="F65" s="225"/>
      <c r="G65" s="225"/>
      <c r="H65" s="225"/>
      <c r="I65" s="225"/>
      <c r="J65" s="225"/>
      <c r="K65" s="226"/>
      <c r="L65" s="225"/>
      <c r="M65" s="225"/>
      <c r="N65" s="227"/>
      <c r="O65" s="225"/>
      <c r="P65" s="225"/>
      <c r="Q65" s="225"/>
      <c r="R65" s="226">
        <v>0</v>
      </c>
      <c r="S65" s="226">
        <v>0</v>
      </c>
      <c r="T65" s="40">
        <f t="shared" si="0"/>
        <v>0</v>
      </c>
      <c r="U65" s="228">
        <v>0</v>
      </c>
      <c r="V65" s="39">
        <f t="shared" si="2"/>
        <v>0</v>
      </c>
      <c r="W65" s="28">
        <f t="shared" si="3"/>
        <v>0</v>
      </c>
      <c r="X65" s="29" t="str">
        <f t="shared" si="4"/>
        <v>-</v>
      </c>
      <c r="Y65" s="41">
        <f t="shared" si="5"/>
        <v>0</v>
      </c>
      <c r="Z65" s="30">
        <f t="shared" si="6"/>
        <v>0</v>
      </c>
      <c r="AA65" s="30">
        <f t="shared" si="7"/>
        <v>12</v>
      </c>
      <c r="AB65" s="30">
        <f t="shared" si="8"/>
        <v>0</v>
      </c>
      <c r="AC65" s="30">
        <f t="shared" si="9"/>
        <v>0</v>
      </c>
      <c r="AD65" s="31">
        <f t="shared" si="10"/>
        <v>0</v>
      </c>
      <c r="AE65" s="75">
        <f t="shared" si="11"/>
        <v>0</v>
      </c>
      <c r="AF65" s="14"/>
    </row>
    <row r="66" spans="2:32" hidden="1" outlineLevel="2">
      <c r="B66" s="2"/>
      <c r="C66" s="38">
        <v>49</v>
      </c>
      <c r="D66" s="225"/>
      <c r="E66" s="225"/>
      <c r="F66" s="225"/>
      <c r="G66" s="225"/>
      <c r="H66" s="225"/>
      <c r="I66" s="225"/>
      <c r="J66" s="225"/>
      <c r="K66" s="226"/>
      <c r="L66" s="225"/>
      <c r="M66" s="225"/>
      <c r="N66" s="227"/>
      <c r="O66" s="225"/>
      <c r="P66" s="225"/>
      <c r="Q66" s="225"/>
      <c r="R66" s="226">
        <v>0</v>
      </c>
      <c r="S66" s="226">
        <v>0</v>
      </c>
      <c r="T66" s="40">
        <f t="shared" si="0"/>
        <v>0</v>
      </c>
      <c r="U66" s="228">
        <v>0</v>
      </c>
      <c r="V66" s="39">
        <f t="shared" si="2"/>
        <v>0</v>
      </c>
      <c r="W66" s="28">
        <f t="shared" si="3"/>
        <v>0</v>
      </c>
      <c r="X66" s="29" t="str">
        <f t="shared" si="4"/>
        <v>-</v>
      </c>
      <c r="Y66" s="41">
        <f t="shared" si="5"/>
        <v>0</v>
      </c>
      <c r="Z66" s="30">
        <f t="shared" si="6"/>
        <v>0</v>
      </c>
      <c r="AA66" s="30">
        <f t="shared" si="7"/>
        <v>12</v>
      </c>
      <c r="AB66" s="30">
        <f t="shared" si="8"/>
        <v>0</v>
      </c>
      <c r="AC66" s="30">
        <f t="shared" si="9"/>
        <v>0</v>
      </c>
      <c r="AD66" s="31">
        <f t="shared" si="10"/>
        <v>0</v>
      </c>
      <c r="AE66" s="75">
        <f t="shared" si="11"/>
        <v>0</v>
      </c>
      <c r="AF66" s="14"/>
    </row>
    <row r="67" spans="2:32" hidden="1" outlineLevel="2">
      <c r="B67" s="2"/>
      <c r="C67" s="38">
        <v>50</v>
      </c>
      <c r="D67" s="225"/>
      <c r="E67" s="225"/>
      <c r="F67" s="225"/>
      <c r="G67" s="225"/>
      <c r="H67" s="225"/>
      <c r="I67" s="225"/>
      <c r="J67" s="225"/>
      <c r="K67" s="226"/>
      <c r="L67" s="225"/>
      <c r="M67" s="225"/>
      <c r="N67" s="227"/>
      <c r="O67" s="225"/>
      <c r="P67" s="225"/>
      <c r="Q67" s="225"/>
      <c r="R67" s="226">
        <v>0</v>
      </c>
      <c r="S67" s="226">
        <v>0</v>
      </c>
      <c r="T67" s="40">
        <f t="shared" si="0"/>
        <v>0</v>
      </c>
      <c r="U67" s="228">
        <v>0</v>
      </c>
      <c r="V67" s="39">
        <f t="shared" si="2"/>
        <v>0</v>
      </c>
      <c r="W67" s="28">
        <f t="shared" si="3"/>
        <v>0</v>
      </c>
      <c r="X67" s="29" t="str">
        <f t="shared" si="4"/>
        <v>-</v>
      </c>
      <c r="Y67" s="41">
        <f t="shared" si="5"/>
        <v>0</v>
      </c>
      <c r="Z67" s="30">
        <f t="shared" si="6"/>
        <v>0</v>
      </c>
      <c r="AA67" s="30">
        <f t="shared" si="7"/>
        <v>12</v>
      </c>
      <c r="AB67" s="30">
        <f t="shared" si="8"/>
        <v>0</v>
      </c>
      <c r="AC67" s="30">
        <f t="shared" si="9"/>
        <v>0</v>
      </c>
      <c r="AD67" s="31">
        <f t="shared" si="10"/>
        <v>0</v>
      </c>
      <c r="AE67" s="75">
        <f t="shared" si="11"/>
        <v>0</v>
      </c>
      <c r="AF67" s="14"/>
    </row>
    <row r="68" spans="2:32" hidden="1" outlineLevel="2">
      <c r="B68" s="2"/>
      <c r="C68" s="38">
        <v>51</v>
      </c>
      <c r="D68" s="225"/>
      <c r="E68" s="225"/>
      <c r="F68" s="225"/>
      <c r="G68" s="225"/>
      <c r="H68" s="225"/>
      <c r="I68" s="225"/>
      <c r="J68" s="225"/>
      <c r="K68" s="226"/>
      <c r="L68" s="225"/>
      <c r="M68" s="225"/>
      <c r="N68" s="227"/>
      <c r="O68" s="225"/>
      <c r="P68" s="225"/>
      <c r="Q68" s="225"/>
      <c r="R68" s="226">
        <v>0</v>
      </c>
      <c r="S68" s="226">
        <v>0</v>
      </c>
      <c r="T68" s="40">
        <f t="shared" si="0"/>
        <v>0</v>
      </c>
      <c r="U68" s="228">
        <v>0</v>
      </c>
      <c r="V68" s="39">
        <f t="shared" si="2"/>
        <v>0</v>
      </c>
      <c r="W68" s="28">
        <f t="shared" si="3"/>
        <v>0</v>
      </c>
      <c r="X68" s="29" t="str">
        <f t="shared" si="4"/>
        <v>-</v>
      </c>
      <c r="Y68" s="41">
        <f t="shared" si="5"/>
        <v>0</v>
      </c>
      <c r="Z68" s="30">
        <f t="shared" si="6"/>
        <v>0</v>
      </c>
      <c r="AA68" s="30">
        <f t="shared" si="7"/>
        <v>12</v>
      </c>
      <c r="AB68" s="30">
        <f t="shared" si="8"/>
        <v>0</v>
      </c>
      <c r="AC68" s="30">
        <f t="shared" si="9"/>
        <v>0</v>
      </c>
      <c r="AD68" s="31">
        <f t="shared" si="10"/>
        <v>0</v>
      </c>
      <c r="AE68" s="75">
        <f t="shared" si="11"/>
        <v>0</v>
      </c>
      <c r="AF68" s="14"/>
    </row>
    <row r="69" spans="2:32" hidden="1" outlineLevel="2">
      <c r="B69" s="2"/>
      <c r="C69" s="38">
        <v>52</v>
      </c>
      <c r="D69" s="225"/>
      <c r="E69" s="225"/>
      <c r="F69" s="225"/>
      <c r="G69" s="225"/>
      <c r="H69" s="225"/>
      <c r="I69" s="225"/>
      <c r="J69" s="225"/>
      <c r="K69" s="226"/>
      <c r="L69" s="225"/>
      <c r="M69" s="225"/>
      <c r="N69" s="227"/>
      <c r="O69" s="225"/>
      <c r="P69" s="225"/>
      <c r="Q69" s="225"/>
      <c r="R69" s="226">
        <v>0</v>
      </c>
      <c r="S69" s="226">
        <v>0</v>
      </c>
      <c r="T69" s="40">
        <f t="shared" si="0"/>
        <v>0</v>
      </c>
      <c r="U69" s="228">
        <v>0</v>
      </c>
      <c r="V69" s="39">
        <f t="shared" si="2"/>
        <v>0</v>
      </c>
      <c r="W69" s="28">
        <f t="shared" si="3"/>
        <v>0</v>
      </c>
      <c r="X69" s="29" t="str">
        <f t="shared" si="4"/>
        <v>-</v>
      </c>
      <c r="Y69" s="41">
        <f t="shared" si="5"/>
        <v>0</v>
      </c>
      <c r="Z69" s="30">
        <f t="shared" si="6"/>
        <v>0</v>
      </c>
      <c r="AA69" s="30">
        <f t="shared" si="7"/>
        <v>12</v>
      </c>
      <c r="AB69" s="30">
        <f t="shared" si="8"/>
        <v>0</v>
      </c>
      <c r="AC69" s="30">
        <f t="shared" si="9"/>
        <v>0</v>
      </c>
      <c r="AD69" s="31">
        <f t="shared" si="10"/>
        <v>0</v>
      </c>
      <c r="AE69" s="75">
        <f t="shared" si="11"/>
        <v>0</v>
      </c>
      <c r="AF69" s="14"/>
    </row>
    <row r="70" spans="2:32" hidden="1" outlineLevel="2">
      <c r="B70" s="2"/>
      <c r="C70" s="38">
        <v>53</v>
      </c>
      <c r="D70" s="225"/>
      <c r="E70" s="225"/>
      <c r="F70" s="225"/>
      <c r="G70" s="225"/>
      <c r="H70" s="225"/>
      <c r="I70" s="225"/>
      <c r="J70" s="225"/>
      <c r="K70" s="226"/>
      <c r="L70" s="225"/>
      <c r="M70" s="225"/>
      <c r="N70" s="227"/>
      <c r="O70" s="225"/>
      <c r="P70" s="225"/>
      <c r="Q70" s="225"/>
      <c r="R70" s="226">
        <v>0</v>
      </c>
      <c r="S70" s="226">
        <v>0</v>
      </c>
      <c r="T70" s="40">
        <f t="shared" si="0"/>
        <v>0</v>
      </c>
      <c r="U70" s="228">
        <v>0</v>
      </c>
      <c r="V70" s="39">
        <f t="shared" si="2"/>
        <v>0</v>
      </c>
      <c r="W70" s="28">
        <f t="shared" si="3"/>
        <v>0</v>
      </c>
      <c r="X70" s="29" t="str">
        <f t="shared" si="4"/>
        <v>-</v>
      </c>
      <c r="Y70" s="41">
        <f t="shared" si="5"/>
        <v>0</v>
      </c>
      <c r="Z70" s="30">
        <f t="shared" si="6"/>
        <v>0</v>
      </c>
      <c r="AA70" s="30">
        <f t="shared" si="7"/>
        <v>12</v>
      </c>
      <c r="AB70" s="30">
        <f t="shared" si="8"/>
        <v>0</v>
      </c>
      <c r="AC70" s="30">
        <f t="shared" si="9"/>
        <v>0</v>
      </c>
      <c r="AD70" s="31">
        <f t="shared" si="10"/>
        <v>0</v>
      </c>
      <c r="AE70" s="75">
        <f t="shared" si="11"/>
        <v>0</v>
      </c>
      <c r="AF70" s="14"/>
    </row>
    <row r="71" spans="2:32" hidden="1" outlineLevel="2">
      <c r="B71" s="2"/>
      <c r="C71" s="38">
        <v>54</v>
      </c>
      <c r="D71" s="225"/>
      <c r="E71" s="225"/>
      <c r="F71" s="225"/>
      <c r="G71" s="225"/>
      <c r="H71" s="225"/>
      <c r="I71" s="225"/>
      <c r="J71" s="225"/>
      <c r="K71" s="226"/>
      <c r="L71" s="225"/>
      <c r="M71" s="225"/>
      <c r="N71" s="227"/>
      <c r="O71" s="225"/>
      <c r="P71" s="225"/>
      <c r="Q71" s="225"/>
      <c r="R71" s="226">
        <v>0</v>
      </c>
      <c r="S71" s="226">
        <v>0</v>
      </c>
      <c r="T71" s="40">
        <f t="shared" si="0"/>
        <v>0</v>
      </c>
      <c r="U71" s="228">
        <v>0</v>
      </c>
      <c r="V71" s="39">
        <f t="shared" si="2"/>
        <v>0</v>
      </c>
      <c r="W71" s="28">
        <f t="shared" si="3"/>
        <v>0</v>
      </c>
      <c r="X71" s="29" t="str">
        <f t="shared" si="4"/>
        <v>-</v>
      </c>
      <c r="Y71" s="41">
        <f t="shared" si="5"/>
        <v>0</v>
      </c>
      <c r="Z71" s="30">
        <f t="shared" si="6"/>
        <v>0</v>
      </c>
      <c r="AA71" s="30">
        <f t="shared" si="7"/>
        <v>12</v>
      </c>
      <c r="AB71" s="30">
        <f t="shared" si="8"/>
        <v>0</v>
      </c>
      <c r="AC71" s="30">
        <f t="shared" si="9"/>
        <v>0</v>
      </c>
      <c r="AD71" s="31">
        <f t="shared" si="10"/>
        <v>0</v>
      </c>
      <c r="AE71" s="75">
        <f t="shared" si="11"/>
        <v>0</v>
      </c>
      <c r="AF71" s="14"/>
    </row>
    <row r="72" spans="2:32" hidden="1" outlineLevel="2">
      <c r="B72" s="2"/>
      <c r="C72" s="38">
        <v>55</v>
      </c>
      <c r="D72" s="225"/>
      <c r="E72" s="225"/>
      <c r="F72" s="225"/>
      <c r="G72" s="225"/>
      <c r="H72" s="225"/>
      <c r="I72" s="225"/>
      <c r="J72" s="225"/>
      <c r="K72" s="226"/>
      <c r="L72" s="225"/>
      <c r="M72" s="225"/>
      <c r="N72" s="227"/>
      <c r="O72" s="225"/>
      <c r="P72" s="225"/>
      <c r="Q72" s="225"/>
      <c r="R72" s="226">
        <v>0</v>
      </c>
      <c r="S72" s="226">
        <v>0</v>
      </c>
      <c r="T72" s="40">
        <f t="shared" si="0"/>
        <v>0</v>
      </c>
      <c r="U72" s="228">
        <v>0</v>
      </c>
      <c r="V72" s="39">
        <f t="shared" si="2"/>
        <v>0</v>
      </c>
      <c r="W72" s="28">
        <f t="shared" si="3"/>
        <v>0</v>
      </c>
      <c r="X72" s="29" t="str">
        <f t="shared" si="4"/>
        <v>-</v>
      </c>
      <c r="Y72" s="41">
        <f t="shared" si="5"/>
        <v>0</v>
      </c>
      <c r="Z72" s="30">
        <f t="shared" si="6"/>
        <v>0</v>
      </c>
      <c r="AA72" s="30">
        <f t="shared" si="7"/>
        <v>12</v>
      </c>
      <c r="AB72" s="30">
        <f t="shared" si="8"/>
        <v>0</v>
      </c>
      <c r="AC72" s="30">
        <f t="shared" si="9"/>
        <v>0</v>
      </c>
      <c r="AD72" s="31">
        <f t="shared" si="10"/>
        <v>0</v>
      </c>
      <c r="AE72" s="75">
        <f t="shared" si="11"/>
        <v>0</v>
      </c>
      <c r="AF72" s="14"/>
    </row>
    <row r="73" spans="2:32" hidden="1" outlineLevel="2">
      <c r="B73" s="2"/>
      <c r="C73" s="38">
        <v>56</v>
      </c>
      <c r="D73" s="225"/>
      <c r="E73" s="225"/>
      <c r="F73" s="225"/>
      <c r="G73" s="225"/>
      <c r="H73" s="225"/>
      <c r="I73" s="225"/>
      <c r="J73" s="225"/>
      <c r="K73" s="226"/>
      <c r="L73" s="225"/>
      <c r="M73" s="225"/>
      <c r="N73" s="227"/>
      <c r="O73" s="225"/>
      <c r="P73" s="225"/>
      <c r="Q73" s="225"/>
      <c r="R73" s="226">
        <v>0</v>
      </c>
      <c r="S73" s="226">
        <v>0</v>
      </c>
      <c r="T73" s="40">
        <f t="shared" si="0"/>
        <v>0</v>
      </c>
      <c r="U73" s="228">
        <v>0</v>
      </c>
      <c r="V73" s="39">
        <f t="shared" si="2"/>
        <v>0</v>
      </c>
      <c r="W73" s="28">
        <f t="shared" si="3"/>
        <v>0</v>
      </c>
      <c r="X73" s="29" t="str">
        <f t="shared" si="4"/>
        <v>-</v>
      </c>
      <c r="Y73" s="41">
        <f t="shared" si="5"/>
        <v>0</v>
      </c>
      <c r="Z73" s="30">
        <f t="shared" si="6"/>
        <v>0</v>
      </c>
      <c r="AA73" s="30">
        <f t="shared" si="7"/>
        <v>12</v>
      </c>
      <c r="AB73" s="30">
        <f t="shared" si="8"/>
        <v>0</v>
      </c>
      <c r="AC73" s="30">
        <f t="shared" si="9"/>
        <v>0</v>
      </c>
      <c r="AD73" s="31">
        <f t="shared" si="10"/>
        <v>0</v>
      </c>
      <c r="AE73" s="75">
        <f t="shared" si="11"/>
        <v>0</v>
      </c>
      <c r="AF73" s="14"/>
    </row>
    <row r="74" spans="2:32" hidden="1" outlineLevel="2">
      <c r="B74" s="2"/>
      <c r="C74" s="38">
        <v>57</v>
      </c>
      <c r="D74" s="225"/>
      <c r="E74" s="225"/>
      <c r="F74" s="225"/>
      <c r="G74" s="225"/>
      <c r="H74" s="225"/>
      <c r="I74" s="225"/>
      <c r="J74" s="225"/>
      <c r="K74" s="226"/>
      <c r="L74" s="225"/>
      <c r="M74" s="225"/>
      <c r="N74" s="227"/>
      <c r="O74" s="225"/>
      <c r="P74" s="225"/>
      <c r="Q74" s="225"/>
      <c r="R74" s="226">
        <v>0</v>
      </c>
      <c r="S74" s="226">
        <v>0</v>
      </c>
      <c r="T74" s="40">
        <f t="shared" si="0"/>
        <v>0</v>
      </c>
      <c r="U74" s="228">
        <v>0</v>
      </c>
      <c r="V74" s="39">
        <f t="shared" si="2"/>
        <v>0</v>
      </c>
      <c r="W74" s="28">
        <f t="shared" si="3"/>
        <v>0</v>
      </c>
      <c r="X74" s="29" t="str">
        <f t="shared" si="4"/>
        <v>-</v>
      </c>
      <c r="Y74" s="41">
        <f t="shared" si="5"/>
        <v>0</v>
      </c>
      <c r="Z74" s="30">
        <f t="shared" si="6"/>
        <v>0</v>
      </c>
      <c r="AA74" s="30">
        <f t="shared" si="7"/>
        <v>12</v>
      </c>
      <c r="AB74" s="30">
        <f t="shared" si="8"/>
        <v>0</v>
      </c>
      <c r="AC74" s="30">
        <f t="shared" si="9"/>
        <v>0</v>
      </c>
      <c r="AD74" s="31">
        <f t="shared" si="10"/>
        <v>0</v>
      </c>
      <c r="AE74" s="75">
        <f t="shared" si="11"/>
        <v>0</v>
      </c>
      <c r="AF74" s="14"/>
    </row>
    <row r="75" spans="2:32" hidden="1" outlineLevel="2">
      <c r="B75" s="2"/>
      <c r="C75" s="38">
        <v>58</v>
      </c>
      <c r="D75" s="225"/>
      <c r="E75" s="225"/>
      <c r="F75" s="225"/>
      <c r="G75" s="225"/>
      <c r="H75" s="225"/>
      <c r="I75" s="225"/>
      <c r="J75" s="225"/>
      <c r="K75" s="226"/>
      <c r="L75" s="225"/>
      <c r="M75" s="225"/>
      <c r="N75" s="227"/>
      <c r="O75" s="225"/>
      <c r="P75" s="225"/>
      <c r="Q75" s="225"/>
      <c r="R75" s="226">
        <v>0</v>
      </c>
      <c r="S75" s="226">
        <v>0</v>
      </c>
      <c r="T75" s="40">
        <f t="shared" si="0"/>
        <v>0</v>
      </c>
      <c r="U75" s="228">
        <v>0</v>
      </c>
      <c r="V75" s="39">
        <f t="shared" si="2"/>
        <v>0</v>
      </c>
      <c r="W75" s="28">
        <f t="shared" si="3"/>
        <v>0</v>
      </c>
      <c r="X75" s="29" t="str">
        <f t="shared" si="4"/>
        <v>-</v>
      </c>
      <c r="Y75" s="41">
        <f t="shared" si="5"/>
        <v>0</v>
      </c>
      <c r="Z75" s="30">
        <f t="shared" si="6"/>
        <v>0</v>
      </c>
      <c r="AA75" s="30">
        <f t="shared" si="7"/>
        <v>12</v>
      </c>
      <c r="AB75" s="30">
        <f t="shared" si="8"/>
        <v>0</v>
      </c>
      <c r="AC75" s="30">
        <f t="shared" si="9"/>
        <v>0</v>
      </c>
      <c r="AD75" s="31">
        <f t="shared" si="10"/>
        <v>0</v>
      </c>
      <c r="AE75" s="75">
        <f t="shared" si="11"/>
        <v>0</v>
      </c>
      <c r="AF75" s="14"/>
    </row>
    <row r="76" spans="2:32" hidden="1" outlineLevel="2">
      <c r="B76" s="2"/>
      <c r="C76" s="38">
        <v>59</v>
      </c>
      <c r="D76" s="225"/>
      <c r="E76" s="225"/>
      <c r="F76" s="225"/>
      <c r="G76" s="225"/>
      <c r="H76" s="225"/>
      <c r="I76" s="225"/>
      <c r="J76" s="225"/>
      <c r="K76" s="226"/>
      <c r="L76" s="225"/>
      <c r="M76" s="225"/>
      <c r="N76" s="227"/>
      <c r="O76" s="225"/>
      <c r="P76" s="225"/>
      <c r="Q76" s="225"/>
      <c r="R76" s="226">
        <v>0</v>
      </c>
      <c r="S76" s="226">
        <v>0</v>
      </c>
      <c r="T76" s="40">
        <f t="shared" si="0"/>
        <v>0</v>
      </c>
      <c r="U76" s="228">
        <v>0</v>
      </c>
      <c r="V76" s="39">
        <f t="shared" si="2"/>
        <v>0</v>
      </c>
      <c r="W76" s="28">
        <f t="shared" si="3"/>
        <v>0</v>
      </c>
      <c r="X76" s="29" t="str">
        <f t="shared" si="4"/>
        <v>-</v>
      </c>
      <c r="Y76" s="41">
        <f t="shared" si="5"/>
        <v>0</v>
      </c>
      <c r="Z76" s="30">
        <f t="shared" si="6"/>
        <v>0</v>
      </c>
      <c r="AA76" s="30">
        <f t="shared" si="7"/>
        <v>12</v>
      </c>
      <c r="AB76" s="30">
        <f t="shared" si="8"/>
        <v>0</v>
      </c>
      <c r="AC76" s="30">
        <f t="shared" si="9"/>
        <v>0</v>
      </c>
      <c r="AD76" s="31">
        <f t="shared" si="10"/>
        <v>0</v>
      </c>
      <c r="AE76" s="75">
        <f t="shared" si="11"/>
        <v>0</v>
      </c>
      <c r="AF76" s="14"/>
    </row>
    <row r="77" spans="2:32" hidden="1" outlineLevel="2">
      <c r="B77" s="2"/>
      <c r="C77" s="38">
        <v>60</v>
      </c>
      <c r="D77" s="225"/>
      <c r="E77" s="225"/>
      <c r="F77" s="225"/>
      <c r="G77" s="225"/>
      <c r="H77" s="225"/>
      <c r="I77" s="225"/>
      <c r="J77" s="225"/>
      <c r="K77" s="226"/>
      <c r="L77" s="225"/>
      <c r="M77" s="225"/>
      <c r="N77" s="227"/>
      <c r="O77" s="225"/>
      <c r="P77" s="225"/>
      <c r="Q77" s="225"/>
      <c r="R77" s="226">
        <v>0</v>
      </c>
      <c r="S77" s="226">
        <v>0</v>
      </c>
      <c r="T77" s="40">
        <f t="shared" si="0"/>
        <v>0</v>
      </c>
      <c r="U77" s="228">
        <v>0</v>
      </c>
      <c r="V77" s="39">
        <f t="shared" si="2"/>
        <v>0</v>
      </c>
      <c r="W77" s="28">
        <f t="shared" si="3"/>
        <v>0</v>
      </c>
      <c r="X77" s="29" t="str">
        <f t="shared" si="4"/>
        <v>-</v>
      </c>
      <c r="Y77" s="41">
        <f t="shared" si="5"/>
        <v>0</v>
      </c>
      <c r="Z77" s="30">
        <f t="shared" si="6"/>
        <v>0</v>
      </c>
      <c r="AA77" s="30">
        <f t="shared" si="7"/>
        <v>12</v>
      </c>
      <c r="AB77" s="30">
        <f t="shared" si="8"/>
        <v>0</v>
      </c>
      <c r="AC77" s="30">
        <f t="shared" si="9"/>
        <v>0</v>
      </c>
      <c r="AD77" s="31">
        <f t="shared" si="10"/>
        <v>0</v>
      </c>
      <c r="AE77" s="75">
        <f t="shared" si="11"/>
        <v>0</v>
      </c>
      <c r="AF77" s="14"/>
    </row>
    <row r="78" spans="2:32" hidden="1" outlineLevel="2">
      <c r="B78" s="2"/>
      <c r="C78" s="38">
        <v>61</v>
      </c>
      <c r="D78" s="225"/>
      <c r="E78" s="225"/>
      <c r="F78" s="225"/>
      <c r="G78" s="225"/>
      <c r="H78" s="225"/>
      <c r="I78" s="225"/>
      <c r="J78" s="225"/>
      <c r="K78" s="226"/>
      <c r="L78" s="225"/>
      <c r="M78" s="225"/>
      <c r="N78" s="227"/>
      <c r="O78" s="225"/>
      <c r="P78" s="225"/>
      <c r="Q78" s="225"/>
      <c r="R78" s="226">
        <v>0</v>
      </c>
      <c r="S78" s="226">
        <v>0</v>
      </c>
      <c r="T78" s="40">
        <f t="shared" si="0"/>
        <v>0</v>
      </c>
      <c r="U78" s="228">
        <v>0</v>
      </c>
      <c r="V78" s="39">
        <f t="shared" si="2"/>
        <v>0</v>
      </c>
      <c r="W78" s="28">
        <f t="shared" si="3"/>
        <v>0</v>
      </c>
      <c r="X78" s="29" t="str">
        <f t="shared" si="4"/>
        <v>-</v>
      </c>
      <c r="Y78" s="41">
        <f t="shared" si="5"/>
        <v>0</v>
      </c>
      <c r="Z78" s="30">
        <f t="shared" si="6"/>
        <v>0</v>
      </c>
      <c r="AA78" s="30">
        <f t="shared" si="7"/>
        <v>12</v>
      </c>
      <c r="AB78" s="30">
        <f t="shared" si="8"/>
        <v>0</v>
      </c>
      <c r="AC78" s="30">
        <f t="shared" si="9"/>
        <v>0</v>
      </c>
      <c r="AD78" s="31">
        <f t="shared" si="10"/>
        <v>0</v>
      </c>
      <c r="AE78" s="75">
        <f t="shared" si="11"/>
        <v>0</v>
      </c>
      <c r="AF78" s="14"/>
    </row>
    <row r="79" spans="2:32" hidden="1" outlineLevel="2">
      <c r="B79" s="2"/>
      <c r="C79" s="38">
        <v>62</v>
      </c>
      <c r="D79" s="225"/>
      <c r="E79" s="225"/>
      <c r="F79" s="225"/>
      <c r="G79" s="225"/>
      <c r="H79" s="225"/>
      <c r="I79" s="225"/>
      <c r="J79" s="225"/>
      <c r="K79" s="226"/>
      <c r="L79" s="225"/>
      <c r="M79" s="225"/>
      <c r="N79" s="227"/>
      <c r="O79" s="225"/>
      <c r="P79" s="225"/>
      <c r="Q79" s="225"/>
      <c r="R79" s="226">
        <v>0</v>
      </c>
      <c r="S79" s="226">
        <v>0</v>
      </c>
      <c r="T79" s="40">
        <f t="shared" si="0"/>
        <v>0</v>
      </c>
      <c r="U79" s="228">
        <v>0</v>
      </c>
      <c r="V79" s="39">
        <f t="shared" si="2"/>
        <v>0</v>
      </c>
      <c r="W79" s="28">
        <f t="shared" si="3"/>
        <v>0</v>
      </c>
      <c r="X79" s="29" t="str">
        <f t="shared" si="4"/>
        <v>-</v>
      </c>
      <c r="Y79" s="41">
        <f t="shared" si="5"/>
        <v>0</v>
      </c>
      <c r="Z79" s="30">
        <f t="shared" si="6"/>
        <v>0</v>
      </c>
      <c r="AA79" s="30">
        <f t="shared" si="7"/>
        <v>12</v>
      </c>
      <c r="AB79" s="30">
        <f t="shared" si="8"/>
        <v>0</v>
      </c>
      <c r="AC79" s="30">
        <f t="shared" si="9"/>
        <v>0</v>
      </c>
      <c r="AD79" s="31">
        <f t="shared" si="10"/>
        <v>0</v>
      </c>
      <c r="AE79" s="75">
        <f t="shared" si="11"/>
        <v>0</v>
      </c>
      <c r="AF79" s="14"/>
    </row>
    <row r="80" spans="2:32" hidden="1" outlineLevel="2">
      <c r="B80" s="2"/>
      <c r="C80" s="38">
        <v>63</v>
      </c>
      <c r="D80" s="225"/>
      <c r="E80" s="225"/>
      <c r="F80" s="225"/>
      <c r="G80" s="225"/>
      <c r="H80" s="225"/>
      <c r="I80" s="225"/>
      <c r="J80" s="225"/>
      <c r="K80" s="226"/>
      <c r="L80" s="225"/>
      <c r="M80" s="225"/>
      <c r="N80" s="227"/>
      <c r="O80" s="225"/>
      <c r="P80" s="225"/>
      <c r="Q80" s="225"/>
      <c r="R80" s="226">
        <v>0</v>
      </c>
      <c r="S80" s="226">
        <v>0</v>
      </c>
      <c r="T80" s="40">
        <f t="shared" si="0"/>
        <v>0</v>
      </c>
      <c r="U80" s="228">
        <v>0</v>
      </c>
      <c r="V80" s="39">
        <f t="shared" si="2"/>
        <v>0</v>
      </c>
      <c r="W80" s="28">
        <f t="shared" si="3"/>
        <v>0</v>
      </c>
      <c r="X80" s="29" t="str">
        <f t="shared" si="4"/>
        <v>-</v>
      </c>
      <c r="Y80" s="41">
        <f t="shared" si="5"/>
        <v>0</v>
      </c>
      <c r="Z80" s="30">
        <f t="shared" si="6"/>
        <v>0</v>
      </c>
      <c r="AA80" s="30">
        <f t="shared" si="7"/>
        <v>12</v>
      </c>
      <c r="AB80" s="30">
        <f t="shared" si="8"/>
        <v>0</v>
      </c>
      <c r="AC80" s="30">
        <f t="shared" si="9"/>
        <v>0</v>
      </c>
      <c r="AD80" s="31">
        <f t="shared" si="10"/>
        <v>0</v>
      </c>
      <c r="AE80" s="75">
        <f t="shared" si="11"/>
        <v>0</v>
      </c>
      <c r="AF80" s="14"/>
    </row>
    <row r="81" spans="2:32" hidden="1" outlineLevel="2">
      <c r="B81" s="2"/>
      <c r="C81" s="38">
        <v>64</v>
      </c>
      <c r="D81" s="225"/>
      <c r="E81" s="225"/>
      <c r="F81" s="225"/>
      <c r="G81" s="225"/>
      <c r="H81" s="225"/>
      <c r="I81" s="225"/>
      <c r="J81" s="225"/>
      <c r="K81" s="226"/>
      <c r="L81" s="225"/>
      <c r="M81" s="225"/>
      <c r="N81" s="227"/>
      <c r="O81" s="225"/>
      <c r="P81" s="225"/>
      <c r="Q81" s="225"/>
      <c r="R81" s="226">
        <v>0</v>
      </c>
      <c r="S81" s="226">
        <v>0</v>
      </c>
      <c r="T81" s="40">
        <f t="shared" si="0"/>
        <v>0</v>
      </c>
      <c r="U81" s="228">
        <v>0</v>
      </c>
      <c r="V81" s="39">
        <f t="shared" si="2"/>
        <v>0</v>
      </c>
      <c r="W81" s="28">
        <f t="shared" si="3"/>
        <v>0</v>
      </c>
      <c r="X81" s="29" t="str">
        <f t="shared" si="4"/>
        <v>-</v>
      </c>
      <c r="Y81" s="41">
        <f t="shared" si="5"/>
        <v>0</v>
      </c>
      <c r="Z81" s="30">
        <f t="shared" si="6"/>
        <v>0</v>
      </c>
      <c r="AA81" s="30">
        <f t="shared" si="7"/>
        <v>12</v>
      </c>
      <c r="AB81" s="30">
        <f t="shared" si="8"/>
        <v>0</v>
      </c>
      <c r="AC81" s="30">
        <f t="shared" si="9"/>
        <v>0</v>
      </c>
      <c r="AD81" s="31">
        <f t="shared" si="10"/>
        <v>0</v>
      </c>
      <c r="AE81" s="75">
        <f t="shared" si="11"/>
        <v>0</v>
      </c>
      <c r="AF81" s="14"/>
    </row>
    <row r="82" spans="2:32" hidden="1" outlineLevel="2">
      <c r="B82" s="2"/>
      <c r="C82" s="38">
        <v>65</v>
      </c>
      <c r="D82" s="225"/>
      <c r="E82" s="225"/>
      <c r="F82" s="225"/>
      <c r="G82" s="225"/>
      <c r="H82" s="225"/>
      <c r="I82" s="225"/>
      <c r="J82" s="225"/>
      <c r="K82" s="226"/>
      <c r="L82" s="225"/>
      <c r="M82" s="225"/>
      <c r="N82" s="227"/>
      <c r="O82" s="225"/>
      <c r="P82" s="225"/>
      <c r="Q82" s="225"/>
      <c r="R82" s="226">
        <v>0</v>
      </c>
      <c r="S82" s="226">
        <v>0</v>
      </c>
      <c r="T82" s="40">
        <f t="shared" si="0"/>
        <v>0</v>
      </c>
      <c r="U82" s="228">
        <v>0</v>
      </c>
      <c r="V82" s="39">
        <f t="shared" si="2"/>
        <v>0</v>
      </c>
      <c r="W82" s="28">
        <f t="shared" si="3"/>
        <v>0</v>
      </c>
      <c r="X82" s="29" t="str">
        <f t="shared" si="4"/>
        <v>-</v>
      </c>
      <c r="Y82" s="41">
        <f t="shared" si="5"/>
        <v>0</v>
      </c>
      <c r="Z82" s="30">
        <f t="shared" si="6"/>
        <v>0</v>
      </c>
      <c r="AA82" s="30">
        <f t="shared" si="7"/>
        <v>12</v>
      </c>
      <c r="AB82" s="30">
        <f t="shared" si="8"/>
        <v>0</v>
      </c>
      <c r="AC82" s="30">
        <f t="shared" si="9"/>
        <v>0</v>
      </c>
      <c r="AD82" s="31">
        <f t="shared" si="10"/>
        <v>0</v>
      </c>
      <c r="AE82" s="75">
        <f t="shared" si="11"/>
        <v>0</v>
      </c>
      <c r="AF82" s="14"/>
    </row>
    <row r="83" spans="2:32" hidden="1" outlineLevel="2">
      <c r="B83" s="2"/>
      <c r="C83" s="38">
        <v>66</v>
      </c>
      <c r="D83" s="225"/>
      <c r="E83" s="225"/>
      <c r="F83" s="225"/>
      <c r="G83" s="225"/>
      <c r="H83" s="225"/>
      <c r="I83" s="225"/>
      <c r="J83" s="225"/>
      <c r="K83" s="226"/>
      <c r="L83" s="225"/>
      <c r="M83" s="225"/>
      <c r="N83" s="227"/>
      <c r="O83" s="225"/>
      <c r="P83" s="225"/>
      <c r="Q83" s="225"/>
      <c r="R83" s="226">
        <v>0</v>
      </c>
      <c r="S83" s="226">
        <v>0</v>
      </c>
      <c r="T83" s="40">
        <f t="shared" ref="T83:T117" si="12">+K83-R83-S83</f>
        <v>0</v>
      </c>
      <c r="U83" s="228">
        <v>0</v>
      </c>
      <c r="V83" s="39">
        <f t="shared" ref="V83:V117" si="13">IF(R83&gt;0,0,(T83*U83))</f>
        <v>0</v>
      </c>
      <c r="W83" s="28">
        <f t="shared" ref="W83:W117" si="14">IFERROR(V83/Q83,0)</f>
        <v>0</v>
      </c>
      <c r="X83" s="29" t="str">
        <f t="shared" ref="X83:X117" si="15">IF(Q83="","-",N83)</f>
        <v>-</v>
      </c>
      <c r="Y83" s="41">
        <f t="shared" ref="Y83:Y117" si="16">IFERROR(IF(AND(MONTH(X83)&gt;=7,MONTH(X83)&lt;=12),MONTH(X83)-6,MONTH(X83)+6),0)</f>
        <v>0</v>
      </c>
      <c r="Z83" s="30">
        <f t="shared" ref="Z83:Z117" si="17">IFERROR(IF(AND(MONTH(X83)&gt;=7,MONTH(X83)&lt;=12),YEAR(X83)+1,YEAR(X83)),0)</f>
        <v>0</v>
      </c>
      <c r="AA83" s="30">
        <f t="shared" ref="AA83:AA117" si="18">IF(O83=7,12,12-Y83)</f>
        <v>12</v>
      </c>
      <c r="AB83" s="30">
        <f t="shared" ref="AB83:AB117" si="19">+Q83*12</f>
        <v>0</v>
      </c>
      <c r="AC83" s="30">
        <f t="shared" ref="AC83:AC117" si="20">12-AA83</f>
        <v>0</v>
      </c>
      <c r="AD83" s="31">
        <f t="shared" ref="AD83:AD117" si="21">IFERROR(V83/AB83,0)</f>
        <v>0</v>
      </c>
      <c r="AE83" s="75">
        <f t="shared" ref="AE83:AE117" si="22">IF(AE$17&lt;$Z83,0,IF(AE$17=$Z83,($AA83*$AD83), IF((AE$17-$Z83)&lt;$Q83,$W83, IF((AE$17-$Z83)=$Q83,$AD83*$AC83, IF((AE$17-$Z83)&gt;$Q83, 0,)))))</f>
        <v>0</v>
      </c>
      <c r="AF83" s="14"/>
    </row>
    <row r="84" spans="2:32" hidden="1" outlineLevel="2">
      <c r="B84" s="2"/>
      <c r="C84" s="38">
        <v>67</v>
      </c>
      <c r="D84" s="225"/>
      <c r="E84" s="225"/>
      <c r="F84" s="225"/>
      <c r="G84" s="225"/>
      <c r="H84" s="225"/>
      <c r="I84" s="225"/>
      <c r="J84" s="225"/>
      <c r="K84" s="226"/>
      <c r="L84" s="225"/>
      <c r="M84" s="225"/>
      <c r="N84" s="227"/>
      <c r="O84" s="225"/>
      <c r="P84" s="225"/>
      <c r="Q84" s="225"/>
      <c r="R84" s="226">
        <v>0</v>
      </c>
      <c r="S84" s="226">
        <v>0</v>
      </c>
      <c r="T84" s="40">
        <f t="shared" si="12"/>
        <v>0</v>
      </c>
      <c r="U84" s="228">
        <v>0</v>
      </c>
      <c r="V84" s="39">
        <f t="shared" si="13"/>
        <v>0</v>
      </c>
      <c r="W84" s="28">
        <f t="shared" si="14"/>
        <v>0</v>
      </c>
      <c r="X84" s="29" t="str">
        <f t="shared" si="15"/>
        <v>-</v>
      </c>
      <c r="Y84" s="41">
        <f t="shared" si="16"/>
        <v>0</v>
      </c>
      <c r="Z84" s="30">
        <f t="shared" si="17"/>
        <v>0</v>
      </c>
      <c r="AA84" s="30">
        <f t="shared" si="18"/>
        <v>12</v>
      </c>
      <c r="AB84" s="30">
        <f t="shared" si="19"/>
        <v>0</v>
      </c>
      <c r="AC84" s="30">
        <f t="shared" si="20"/>
        <v>0</v>
      </c>
      <c r="AD84" s="31">
        <f t="shared" si="21"/>
        <v>0</v>
      </c>
      <c r="AE84" s="75">
        <f t="shared" si="22"/>
        <v>0</v>
      </c>
      <c r="AF84" s="14"/>
    </row>
    <row r="85" spans="2:32" hidden="1" outlineLevel="2">
      <c r="B85" s="2"/>
      <c r="C85" s="38">
        <v>68</v>
      </c>
      <c r="D85" s="225"/>
      <c r="E85" s="225"/>
      <c r="F85" s="225"/>
      <c r="G85" s="225"/>
      <c r="H85" s="225"/>
      <c r="I85" s="225"/>
      <c r="J85" s="225"/>
      <c r="K85" s="226"/>
      <c r="L85" s="225"/>
      <c r="M85" s="225"/>
      <c r="N85" s="227"/>
      <c r="O85" s="225"/>
      <c r="P85" s="225"/>
      <c r="Q85" s="225"/>
      <c r="R85" s="226">
        <v>0</v>
      </c>
      <c r="S85" s="226">
        <v>0</v>
      </c>
      <c r="T85" s="40">
        <f t="shared" si="12"/>
        <v>0</v>
      </c>
      <c r="U85" s="228">
        <v>0</v>
      </c>
      <c r="V85" s="39">
        <f t="shared" si="13"/>
        <v>0</v>
      </c>
      <c r="W85" s="28">
        <f t="shared" si="14"/>
        <v>0</v>
      </c>
      <c r="X85" s="29" t="str">
        <f t="shared" si="15"/>
        <v>-</v>
      </c>
      <c r="Y85" s="41">
        <f t="shared" si="16"/>
        <v>0</v>
      </c>
      <c r="Z85" s="30">
        <f t="shared" si="17"/>
        <v>0</v>
      </c>
      <c r="AA85" s="30">
        <f t="shared" si="18"/>
        <v>12</v>
      </c>
      <c r="AB85" s="30">
        <f t="shared" si="19"/>
        <v>0</v>
      </c>
      <c r="AC85" s="30">
        <f t="shared" si="20"/>
        <v>0</v>
      </c>
      <c r="AD85" s="31">
        <f t="shared" si="21"/>
        <v>0</v>
      </c>
      <c r="AE85" s="75">
        <f t="shared" si="22"/>
        <v>0</v>
      </c>
      <c r="AF85" s="14"/>
    </row>
    <row r="86" spans="2:32" hidden="1" outlineLevel="2">
      <c r="B86" s="2"/>
      <c r="C86" s="38">
        <v>69</v>
      </c>
      <c r="D86" s="225"/>
      <c r="E86" s="225"/>
      <c r="F86" s="225"/>
      <c r="G86" s="225"/>
      <c r="H86" s="225"/>
      <c r="I86" s="225"/>
      <c r="J86" s="225"/>
      <c r="K86" s="226"/>
      <c r="L86" s="225"/>
      <c r="M86" s="225"/>
      <c r="N86" s="227"/>
      <c r="O86" s="225"/>
      <c r="P86" s="225"/>
      <c r="Q86" s="225"/>
      <c r="R86" s="226">
        <v>0</v>
      </c>
      <c r="S86" s="226">
        <v>0</v>
      </c>
      <c r="T86" s="40">
        <f t="shared" si="12"/>
        <v>0</v>
      </c>
      <c r="U86" s="228">
        <v>0</v>
      </c>
      <c r="V86" s="39">
        <f t="shared" si="13"/>
        <v>0</v>
      </c>
      <c r="W86" s="28">
        <f t="shared" si="14"/>
        <v>0</v>
      </c>
      <c r="X86" s="29" t="str">
        <f t="shared" si="15"/>
        <v>-</v>
      </c>
      <c r="Y86" s="41">
        <f t="shared" si="16"/>
        <v>0</v>
      </c>
      <c r="Z86" s="30">
        <f t="shared" si="17"/>
        <v>0</v>
      </c>
      <c r="AA86" s="30">
        <f t="shared" si="18"/>
        <v>12</v>
      </c>
      <c r="AB86" s="30">
        <f t="shared" si="19"/>
        <v>0</v>
      </c>
      <c r="AC86" s="30">
        <f t="shared" si="20"/>
        <v>0</v>
      </c>
      <c r="AD86" s="31">
        <f t="shared" si="21"/>
        <v>0</v>
      </c>
      <c r="AE86" s="75">
        <f t="shared" si="22"/>
        <v>0</v>
      </c>
      <c r="AF86" s="14"/>
    </row>
    <row r="87" spans="2:32" hidden="1" outlineLevel="2">
      <c r="B87" s="2"/>
      <c r="C87" s="38">
        <v>70</v>
      </c>
      <c r="D87" s="225"/>
      <c r="E87" s="225"/>
      <c r="F87" s="225"/>
      <c r="G87" s="225"/>
      <c r="H87" s="225"/>
      <c r="I87" s="225"/>
      <c r="J87" s="225"/>
      <c r="K87" s="226"/>
      <c r="L87" s="225"/>
      <c r="M87" s="225"/>
      <c r="N87" s="227"/>
      <c r="O87" s="225"/>
      <c r="P87" s="225"/>
      <c r="Q87" s="225"/>
      <c r="R87" s="226">
        <v>0</v>
      </c>
      <c r="S87" s="226">
        <v>0</v>
      </c>
      <c r="T87" s="40">
        <f t="shared" si="12"/>
        <v>0</v>
      </c>
      <c r="U87" s="228">
        <v>0</v>
      </c>
      <c r="V87" s="39">
        <f t="shared" si="13"/>
        <v>0</v>
      </c>
      <c r="W87" s="28">
        <f t="shared" si="14"/>
        <v>0</v>
      </c>
      <c r="X87" s="29" t="str">
        <f t="shared" si="15"/>
        <v>-</v>
      </c>
      <c r="Y87" s="41">
        <f t="shared" si="16"/>
        <v>0</v>
      </c>
      <c r="Z87" s="30">
        <f t="shared" si="17"/>
        <v>0</v>
      </c>
      <c r="AA87" s="30">
        <f t="shared" si="18"/>
        <v>12</v>
      </c>
      <c r="AB87" s="30">
        <f t="shared" si="19"/>
        <v>0</v>
      </c>
      <c r="AC87" s="30">
        <f t="shared" si="20"/>
        <v>0</v>
      </c>
      <c r="AD87" s="31">
        <f t="shared" si="21"/>
        <v>0</v>
      </c>
      <c r="AE87" s="75">
        <f t="shared" si="22"/>
        <v>0</v>
      </c>
      <c r="AF87" s="14"/>
    </row>
    <row r="88" spans="2:32" outlineLevel="1" collapsed="1">
      <c r="B88" s="2"/>
      <c r="C88" s="38">
        <v>71</v>
      </c>
      <c r="D88" s="225"/>
      <c r="E88" s="225"/>
      <c r="F88" s="225"/>
      <c r="G88" s="225"/>
      <c r="H88" s="225"/>
      <c r="I88" s="225"/>
      <c r="J88" s="225"/>
      <c r="K88" s="226"/>
      <c r="L88" s="225"/>
      <c r="M88" s="225"/>
      <c r="N88" s="227"/>
      <c r="O88" s="225"/>
      <c r="P88" s="225"/>
      <c r="Q88" s="225"/>
      <c r="R88" s="226">
        <v>0</v>
      </c>
      <c r="S88" s="226">
        <v>0</v>
      </c>
      <c r="T88" s="40">
        <f t="shared" si="12"/>
        <v>0</v>
      </c>
      <c r="U88" s="228">
        <v>0</v>
      </c>
      <c r="V88" s="39">
        <f t="shared" si="13"/>
        <v>0</v>
      </c>
      <c r="W88" s="28">
        <f t="shared" si="14"/>
        <v>0</v>
      </c>
      <c r="X88" s="29" t="str">
        <f t="shared" si="15"/>
        <v>-</v>
      </c>
      <c r="Y88" s="41">
        <f t="shared" si="16"/>
        <v>0</v>
      </c>
      <c r="Z88" s="30">
        <f t="shared" si="17"/>
        <v>0</v>
      </c>
      <c r="AA88" s="30">
        <f t="shared" si="18"/>
        <v>12</v>
      </c>
      <c r="AB88" s="30">
        <f t="shared" si="19"/>
        <v>0</v>
      </c>
      <c r="AC88" s="30">
        <f t="shared" si="20"/>
        <v>0</v>
      </c>
      <c r="AD88" s="31">
        <f t="shared" si="21"/>
        <v>0</v>
      </c>
      <c r="AE88" s="75">
        <f t="shared" si="22"/>
        <v>0</v>
      </c>
      <c r="AF88" s="14"/>
    </row>
    <row r="89" spans="2:32" hidden="1" outlineLevel="2">
      <c r="B89" s="2"/>
      <c r="C89" s="38">
        <v>72</v>
      </c>
      <c r="D89" s="225"/>
      <c r="E89" s="225"/>
      <c r="F89" s="225"/>
      <c r="G89" s="225"/>
      <c r="H89" s="225"/>
      <c r="I89" s="225"/>
      <c r="J89" s="225"/>
      <c r="K89" s="226"/>
      <c r="L89" s="225"/>
      <c r="M89" s="225"/>
      <c r="N89" s="227"/>
      <c r="O89" s="225"/>
      <c r="P89" s="225"/>
      <c r="Q89" s="225"/>
      <c r="R89" s="226">
        <v>0</v>
      </c>
      <c r="S89" s="226">
        <v>0</v>
      </c>
      <c r="T89" s="40">
        <f t="shared" si="12"/>
        <v>0</v>
      </c>
      <c r="U89" s="228">
        <v>0</v>
      </c>
      <c r="V89" s="39">
        <f t="shared" si="13"/>
        <v>0</v>
      </c>
      <c r="W89" s="28">
        <f t="shared" si="14"/>
        <v>0</v>
      </c>
      <c r="X89" s="29" t="str">
        <f t="shared" si="15"/>
        <v>-</v>
      </c>
      <c r="Y89" s="41">
        <f t="shared" si="16"/>
        <v>0</v>
      </c>
      <c r="Z89" s="30">
        <f t="shared" si="17"/>
        <v>0</v>
      </c>
      <c r="AA89" s="30">
        <f t="shared" si="18"/>
        <v>12</v>
      </c>
      <c r="AB89" s="30">
        <f t="shared" si="19"/>
        <v>0</v>
      </c>
      <c r="AC89" s="30">
        <f t="shared" si="20"/>
        <v>0</v>
      </c>
      <c r="AD89" s="31">
        <f t="shared" si="21"/>
        <v>0</v>
      </c>
      <c r="AE89" s="75">
        <f t="shared" si="22"/>
        <v>0</v>
      </c>
      <c r="AF89" s="14"/>
    </row>
    <row r="90" spans="2:32" hidden="1" outlineLevel="2">
      <c r="B90" s="2"/>
      <c r="C90" s="38">
        <v>73</v>
      </c>
      <c r="D90" s="225"/>
      <c r="E90" s="225"/>
      <c r="F90" s="225"/>
      <c r="G90" s="225"/>
      <c r="H90" s="225"/>
      <c r="I90" s="225"/>
      <c r="J90" s="225"/>
      <c r="K90" s="226"/>
      <c r="L90" s="225"/>
      <c r="M90" s="225"/>
      <c r="N90" s="227"/>
      <c r="O90" s="225"/>
      <c r="P90" s="225"/>
      <c r="Q90" s="225"/>
      <c r="R90" s="226">
        <v>0</v>
      </c>
      <c r="S90" s="226">
        <v>0</v>
      </c>
      <c r="T90" s="40">
        <f t="shared" si="12"/>
        <v>0</v>
      </c>
      <c r="U90" s="228">
        <v>0</v>
      </c>
      <c r="V90" s="39">
        <f t="shared" si="13"/>
        <v>0</v>
      </c>
      <c r="W90" s="28">
        <f t="shared" si="14"/>
        <v>0</v>
      </c>
      <c r="X90" s="29" t="str">
        <f t="shared" si="15"/>
        <v>-</v>
      </c>
      <c r="Y90" s="41">
        <f t="shared" si="16"/>
        <v>0</v>
      </c>
      <c r="Z90" s="30">
        <f t="shared" si="17"/>
        <v>0</v>
      </c>
      <c r="AA90" s="30">
        <f t="shared" si="18"/>
        <v>12</v>
      </c>
      <c r="AB90" s="30">
        <f t="shared" si="19"/>
        <v>0</v>
      </c>
      <c r="AC90" s="30">
        <f t="shared" si="20"/>
        <v>0</v>
      </c>
      <c r="AD90" s="31">
        <f t="shared" si="21"/>
        <v>0</v>
      </c>
      <c r="AE90" s="75">
        <f t="shared" si="22"/>
        <v>0</v>
      </c>
      <c r="AF90" s="14"/>
    </row>
    <row r="91" spans="2:32" hidden="1" outlineLevel="2">
      <c r="B91" s="2"/>
      <c r="C91" s="38">
        <v>74</v>
      </c>
      <c r="D91" s="225"/>
      <c r="E91" s="225"/>
      <c r="F91" s="225"/>
      <c r="G91" s="225"/>
      <c r="H91" s="225"/>
      <c r="I91" s="225"/>
      <c r="J91" s="225"/>
      <c r="K91" s="226"/>
      <c r="L91" s="225"/>
      <c r="M91" s="225"/>
      <c r="N91" s="227"/>
      <c r="O91" s="225"/>
      <c r="P91" s="225"/>
      <c r="Q91" s="225"/>
      <c r="R91" s="226">
        <v>0</v>
      </c>
      <c r="S91" s="226">
        <v>0</v>
      </c>
      <c r="T91" s="40">
        <f t="shared" si="12"/>
        <v>0</v>
      </c>
      <c r="U91" s="228">
        <v>0</v>
      </c>
      <c r="V91" s="39">
        <f t="shared" si="13"/>
        <v>0</v>
      </c>
      <c r="W91" s="28">
        <f t="shared" si="14"/>
        <v>0</v>
      </c>
      <c r="X91" s="29" t="str">
        <f t="shared" si="15"/>
        <v>-</v>
      </c>
      <c r="Y91" s="41">
        <f t="shared" si="16"/>
        <v>0</v>
      </c>
      <c r="Z91" s="30">
        <f t="shared" si="17"/>
        <v>0</v>
      </c>
      <c r="AA91" s="30">
        <f t="shared" si="18"/>
        <v>12</v>
      </c>
      <c r="AB91" s="30">
        <f t="shared" si="19"/>
        <v>0</v>
      </c>
      <c r="AC91" s="30">
        <f t="shared" si="20"/>
        <v>0</v>
      </c>
      <c r="AD91" s="31">
        <f t="shared" si="21"/>
        <v>0</v>
      </c>
      <c r="AE91" s="75">
        <f t="shared" si="22"/>
        <v>0</v>
      </c>
      <c r="AF91" s="14"/>
    </row>
    <row r="92" spans="2:32" hidden="1" outlineLevel="2">
      <c r="B92" s="2"/>
      <c r="C92" s="38">
        <v>75</v>
      </c>
      <c r="D92" s="225"/>
      <c r="E92" s="225"/>
      <c r="F92" s="225"/>
      <c r="G92" s="225"/>
      <c r="H92" s="225"/>
      <c r="I92" s="225"/>
      <c r="J92" s="225"/>
      <c r="K92" s="226"/>
      <c r="L92" s="225"/>
      <c r="M92" s="225"/>
      <c r="N92" s="227"/>
      <c r="O92" s="225"/>
      <c r="P92" s="225"/>
      <c r="Q92" s="225"/>
      <c r="R92" s="226">
        <v>0</v>
      </c>
      <c r="S92" s="226">
        <v>0</v>
      </c>
      <c r="T92" s="40">
        <f t="shared" si="12"/>
        <v>0</v>
      </c>
      <c r="U92" s="228">
        <v>0</v>
      </c>
      <c r="V92" s="39">
        <f t="shared" si="13"/>
        <v>0</v>
      </c>
      <c r="W92" s="28">
        <f t="shared" si="14"/>
        <v>0</v>
      </c>
      <c r="X92" s="29" t="str">
        <f t="shared" si="15"/>
        <v>-</v>
      </c>
      <c r="Y92" s="41">
        <f t="shared" si="16"/>
        <v>0</v>
      </c>
      <c r="Z92" s="30">
        <f t="shared" si="17"/>
        <v>0</v>
      </c>
      <c r="AA92" s="30">
        <f t="shared" si="18"/>
        <v>12</v>
      </c>
      <c r="AB92" s="30">
        <f t="shared" si="19"/>
        <v>0</v>
      </c>
      <c r="AC92" s="30">
        <f t="shared" si="20"/>
        <v>0</v>
      </c>
      <c r="AD92" s="31">
        <f t="shared" si="21"/>
        <v>0</v>
      </c>
      <c r="AE92" s="75">
        <f t="shared" si="22"/>
        <v>0</v>
      </c>
      <c r="AF92" s="14"/>
    </row>
    <row r="93" spans="2:32" hidden="1" outlineLevel="2">
      <c r="B93" s="2"/>
      <c r="C93" s="38">
        <v>76</v>
      </c>
      <c r="D93" s="225"/>
      <c r="E93" s="225"/>
      <c r="F93" s="225"/>
      <c r="G93" s="225"/>
      <c r="H93" s="225"/>
      <c r="I93" s="225"/>
      <c r="J93" s="225"/>
      <c r="K93" s="226"/>
      <c r="L93" s="225"/>
      <c r="M93" s="225"/>
      <c r="N93" s="227"/>
      <c r="O93" s="225"/>
      <c r="P93" s="225"/>
      <c r="Q93" s="225"/>
      <c r="R93" s="226">
        <v>0</v>
      </c>
      <c r="S93" s="226">
        <v>0</v>
      </c>
      <c r="T93" s="40">
        <f t="shared" si="12"/>
        <v>0</v>
      </c>
      <c r="U93" s="228">
        <v>0</v>
      </c>
      <c r="V93" s="39">
        <f t="shared" si="13"/>
        <v>0</v>
      </c>
      <c r="W93" s="28">
        <f t="shared" si="14"/>
        <v>0</v>
      </c>
      <c r="X93" s="29" t="str">
        <f t="shared" si="15"/>
        <v>-</v>
      </c>
      <c r="Y93" s="41">
        <f t="shared" si="16"/>
        <v>0</v>
      </c>
      <c r="Z93" s="30">
        <f t="shared" si="17"/>
        <v>0</v>
      </c>
      <c r="AA93" s="30">
        <f t="shared" si="18"/>
        <v>12</v>
      </c>
      <c r="AB93" s="30">
        <f t="shared" si="19"/>
        <v>0</v>
      </c>
      <c r="AC93" s="30">
        <f t="shared" si="20"/>
        <v>0</v>
      </c>
      <c r="AD93" s="31">
        <f t="shared" si="21"/>
        <v>0</v>
      </c>
      <c r="AE93" s="75">
        <f t="shared" si="22"/>
        <v>0</v>
      </c>
      <c r="AF93" s="14"/>
    </row>
    <row r="94" spans="2:32" hidden="1" outlineLevel="2">
      <c r="B94" s="2"/>
      <c r="C94" s="38">
        <v>77</v>
      </c>
      <c r="D94" s="225"/>
      <c r="E94" s="225"/>
      <c r="F94" s="225"/>
      <c r="G94" s="225"/>
      <c r="H94" s="225"/>
      <c r="I94" s="225"/>
      <c r="J94" s="225"/>
      <c r="K94" s="226"/>
      <c r="L94" s="225"/>
      <c r="M94" s="225"/>
      <c r="N94" s="227"/>
      <c r="O94" s="225"/>
      <c r="P94" s="225"/>
      <c r="Q94" s="225"/>
      <c r="R94" s="226">
        <v>0</v>
      </c>
      <c r="S94" s="226">
        <v>0</v>
      </c>
      <c r="T94" s="40">
        <f t="shared" si="12"/>
        <v>0</v>
      </c>
      <c r="U94" s="228">
        <v>0</v>
      </c>
      <c r="V94" s="39">
        <f t="shared" si="13"/>
        <v>0</v>
      </c>
      <c r="W94" s="28">
        <f t="shared" si="14"/>
        <v>0</v>
      </c>
      <c r="X94" s="29" t="str">
        <f t="shared" si="15"/>
        <v>-</v>
      </c>
      <c r="Y94" s="41">
        <f t="shared" si="16"/>
        <v>0</v>
      </c>
      <c r="Z94" s="30">
        <f t="shared" si="17"/>
        <v>0</v>
      </c>
      <c r="AA94" s="30">
        <f t="shared" si="18"/>
        <v>12</v>
      </c>
      <c r="AB94" s="30">
        <f t="shared" si="19"/>
        <v>0</v>
      </c>
      <c r="AC94" s="30">
        <f t="shared" si="20"/>
        <v>0</v>
      </c>
      <c r="AD94" s="31">
        <f t="shared" si="21"/>
        <v>0</v>
      </c>
      <c r="AE94" s="75">
        <f t="shared" si="22"/>
        <v>0</v>
      </c>
      <c r="AF94" s="14"/>
    </row>
    <row r="95" spans="2:32" hidden="1" outlineLevel="2">
      <c r="B95" s="2"/>
      <c r="C95" s="38">
        <v>78</v>
      </c>
      <c r="D95" s="225"/>
      <c r="E95" s="225"/>
      <c r="F95" s="225"/>
      <c r="G95" s="225"/>
      <c r="H95" s="225"/>
      <c r="I95" s="225"/>
      <c r="J95" s="225"/>
      <c r="K95" s="226"/>
      <c r="L95" s="225"/>
      <c r="M95" s="225"/>
      <c r="N95" s="227"/>
      <c r="O95" s="225"/>
      <c r="P95" s="225"/>
      <c r="Q95" s="225"/>
      <c r="R95" s="226">
        <v>0</v>
      </c>
      <c r="S95" s="226">
        <v>0</v>
      </c>
      <c r="T95" s="40">
        <f t="shared" si="12"/>
        <v>0</v>
      </c>
      <c r="U95" s="228">
        <v>0</v>
      </c>
      <c r="V95" s="39">
        <f t="shared" si="13"/>
        <v>0</v>
      </c>
      <c r="W95" s="28">
        <f t="shared" si="14"/>
        <v>0</v>
      </c>
      <c r="X95" s="29" t="str">
        <f t="shared" si="15"/>
        <v>-</v>
      </c>
      <c r="Y95" s="41">
        <f t="shared" si="16"/>
        <v>0</v>
      </c>
      <c r="Z95" s="30">
        <f t="shared" si="17"/>
        <v>0</v>
      </c>
      <c r="AA95" s="30">
        <f t="shared" si="18"/>
        <v>12</v>
      </c>
      <c r="AB95" s="30">
        <f t="shared" si="19"/>
        <v>0</v>
      </c>
      <c r="AC95" s="30">
        <f t="shared" si="20"/>
        <v>0</v>
      </c>
      <c r="AD95" s="31">
        <f t="shared" si="21"/>
        <v>0</v>
      </c>
      <c r="AE95" s="75">
        <f t="shared" si="22"/>
        <v>0</v>
      </c>
      <c r="AF95" s="14"/>
    </row>
    <row r="96" spans="2:32" hidden="1" outlineLevel="2">
      <c r="B96" s="2"/>
      <c r="C96" s="38">
        <v>79</v>
      </c>
      <c r="D96" s="225"/>
      <c r="E96" s="225"/>
      <c r="F96" s="225"/>
      <c r="G96" s="225"/>
      <c r="H96" s="225"/>
      <c r="I96" s="225"/>
      <c r="J96" s="225"/>
      <c r="K96" s="226"/>
      <c r="L96" s="225"/>
      <c r="M96" s="225"/>
      <c r="N96" s="227"/>
      <c r="O96" s="225"/>
      <c r="P96" s="225"/>
      <c r="Q96" s="225"/>
      <c r="R96" s="226">
        <v>0</v>
      </c>
      <c r="S96" s="226">
        <v>0</v>
      </c>
      <c r="T96" s="40">
        <f t="shared" si="12"/>
        <v>0</v>
      </c>
      <c r="U96" s="228">
        <v>0</v>
      </c>
      <c r="V96" s="39">
        <f t="shared" si="13"/>
        <v>0</v>
      </c>
      <c r="W96" s="28">
        <f t="shared" si="14"/>
        <v>0</v>
      </c>
      <c r="X96" s="29" t="str">
        <f t="shared" si="15"/>
        <v>-</v>
      </c>
      <c r="Y96" s="41">
        <f t="shared" si="16"/>
        <v>0</v>
      </c>
      <c r="Z96" s="30">
        <f t="shared" si="17"/>
        <v>0</v>
      </c>
      <c r="AA96" s="30">
        <f t="shared" si="18"/>
        <v>12</v>
      </c>
      <c r="AB96" s="30">
        <f t="shared" si="19"/>
        <v>0</v>
      </c>
      <c r="AC96" s="30">
        <f t="shared" si="20"/>
        <v>0</v>
      </c>
      <c r="AD96" s="31">
        <f t="shared" si="21"/>
        <v>0</v>
      </c>
      <c r="AE96" s="75">
        <f t="shared" si="22"/>
        <v>0</v>
      </c>
      <c r="AF96" s="14"/>
    </row>
    <row r="97" spans="2:32" hidden="1" outlineLevel="2">
      <c r="B97" s="2"/>
      <c r="C97" s="38">
        <v>80</v>
      </c>
      <c r="D97" s="225"/>
      <c r="E97" s="225"/>
      <c r="F97" s="225"/>
      <c r="G97" s="225"/>
      <c r="H97" s="225"/>
      <c r="I97" s="225"/>
      <c r="J97" s="225"/>
      <c r="K97" s="226"/>
      <c r="L97" s="225"/>
      <c r="M97" s="225"/>
      <c r="N97" s="227"/>
      <c r="O97" s="225"/>
      <c r="P97" s="225"/>
      <c r="Q97" s="225"/>
      <c r="R97" s="226">
        <v>0</v>
      </c>
      <c r="S97" s="226">
        <v>0</v>
      </c>
      <c r="T97" s="40">
        <f t="shared" si="12"/>
        <v>0</v>
      </c>
      <c r="U97" s="228">
        <v>0</v>
      </c>
      <c r="V97" s="39">
        <f t="shared" si="13"/>
        <v>0</v>
      </c>
      <c r="W97" s="28">
        <f t="shared" si="14"/>
        <v>0</v>
      </c>
      <c r="X97" s="29" t="str">
        <f t="shared" si="15"/>
        <v>-</v>
      </c>
      <c r="Y97" s="41">
        <f t="shared" si="16"/>
        <v>0</v>
      </c>
      <c r="Z97" s="30">
        <f t="shared" si="17"/>
        <v>0</v>
      </c>
      <c r="AA97" s="30">
        <f t="shared" si="18"/>
        <v>12</v>
      </c>
      <c r="AB97" s="30">
        <f t="shared" si="19"/>
        <v>0</v>
      </c>
      <c r="AC97" s="30">
        <f t="shared" si="20"/>
        <v>0</v>
      </c>
      <c r="AD97" s="31">
        <f t="shared" si="21"/>
        <v>0</v>
      </c>
      <c r="AE97" s="75">
        <f t="shared" si="22"/>
        <v>0</v>
      </c>
      <c r="AF97" s="14"/>
    </row>
    <row r="98" spans="2:32" hidden="1" outlineLevel="2">
      <c r="B98" s="2"/>
      <c r="C98" s="38">
        <v>81</v>
      </c>
      <c r="D98" s="225"/>
      <c r="E98" s="225"/>
      <c r="F98" s="225"/>
      <c r="G98" s="225"/>
      <c r="H98" s="225"/>
      <c r="I98" s="225"/>
      <c r="J98" s="225"/>
      <c r="K98" s="226"/>
      <c r="L98" s="225"/>
      <c r="M98" s="225"/>
      <c r="N98" s="227"/>
      <c r="O98" s="225"/>
      <c r="P98" s="225"/>
      <c r="Q98" s="225"/>
      <c r="R98" s="226">
        <v>0</v>
      </c>
      <c r="S98" s="226">
        <v>0</v>
      </c>
      <c r="T98" s="40">
        <f t="shared" si="12"/>
        <v>0</v>
      </c>
      <c r="U98" s="228">
        <v>0</v>
      </c>
      <c r="V98" s="39">
        <f t="shared" si="13"/>
        <v>0</v>
      </c>
      <c r="W98" s="28">
        <f t="shared" si="14"/>
        <v>0</v>
      </c>
      <c r="X98" s="29" t="str">
        <f t="shared" si="15"/>
        <v>-</v>
      </c>
      <c r="Y98" s="41">
        <f t="shared" si="16"/>
        <v>0</v>
      </c>
      <c r="Z98" s="30">
        <f t="shared" si="17"/>
        <v>0</v>
      </c>
      <c r="AA98" s="30">
        <f t="shared" si="18"/>
        <v>12</v>
      </c>
      <c r="AB98" s="30">
        <f t="shared" si="19"/>
        <v>0</v>
      </c>
      <c r="AC98" s="30">
        <f t="shared" si="20"/>
        <v>0</v>
      </c>
      <c r="AD98" s="31">
        <f t="shared" si="21"/>
        <v>0</v>
      </c>
      <c r="AE98" s="75">
        <f t="shared" si="22"/>
        <v>0</v>
      </c>
      <c r="AF98" s="14"/>
    </row>
    <row r="99" spans="2:32" hidden="1" outlineLevel="2">
      <c r="B99" s="2"/>
      <c r="C99" s="38">
        <v>82</v>
      </c>
      <c r="D99" s="225"/>
      <c r="E99" s="225"/>
      <c r="F99" s="225"/>
      <c r="G99" s="225"/>
      <c r="H99" s="225"/>
      <c r="I99" s="225"/>
      <c r="J99" s="225"/>
      <c r="K99" s="226"/>
      <c r="L99" s="225"/>
      <c r="M99" s="225"/>
      <c r="N99" s="227"/>
      <c r="O99" s="225"/>
      <c r="P99" s="225"/>
      <c r="Q99" s="225"/>
      <c r="R99" s="226">
        <v>0</v>
      </c>
      <c r="S99" s="226">
        <v>0</v>
      </c>
      <c r="T99" s="40">
        <f t="shared" si="12"/>
        <v>0</v>
      </c>
      <c r="U99" s="228">
        <v>0</v>
      </c>
      <c r="V99" s="39">
        <f t="shared" si="13"/>
        <v>0</v>
      </c>
      <c r="W99" s="28">
        <f t="shared" si="14"/>
        <v>0</v>
      </c>
      <c r="X99" s="29" t="str">
        <f t="shared" si="15"/>
        <v>-</v>
      </c>
      <c r="Y99" s="41">
        <f t="shared" si="16"/>
        <v>0</v>
      </c>
      <c r="Z99" s="30">
        <f t="shared" si="17"/>
        <v>0</v>
      </c>
      <c r="AA99" s="30">
        <f t="shared" si="18"/>
        <v>12</v>
      </c>
      <c r="AB99" s="30">
        <f t="shared" si="19"/>
        <v>0</v>
      </c>
      <c r="AC99" s="30">
        <f t="shared" si="20"/>
        <v>0</v>
      </c>
      <c r="AD99" s="31">
        <f t="shared" si="21"/>
        <v>0</v>
      </c>
      <c r="AE99" s="75">
        <f t="shared" si="22"/>
        <v>0</v>
      </c>
      <c r="AF99" s="14"/>
    </row>
    <row r="100" spans="2:32" hidden="1" outlineLevel="2">
      <c r="B100" s="2"/>
      <c r="C100" s="38">
        <v>83</v>
      </c>
      <c r="D100" s="225"/>
      <c r="E100" s="225"/>
      <c r="F100" s="225"/>
      <c r="G100" s="225"/>
      <c r="H100" s="225"/>
      <c r="I100" s="225"/>
      <c r="J100" s="225"/>
      <c r="K100" s="226"/>
      <c r="L100" s="225"/>
      <c r="M100" s="225"/>
      <c r="N100" s="227"/>
      <c r="O100" s="225"/>
      <c r="P100" s="225"/>
      <c r="Q100" s="225"/>
      <c r="R100" s="226">
        <v>0</v>
      </c>
      <c r="S100" s="226">
        <v>0</v>
      </c>
      <c r="T100" s="40">
        <f t="shared" si="12"/>
        <v>0</v>
      </c>
      <c r="U100" s="228">
        <v>0</v>
      </c>
      <c r="V100" s="39">
        <f t="shared" si="13"/>
        <v>0</v>
      </c>
      <c r="W100" s="28">
        <f t="shared" si="14"/>
        <v>0</v>
      </c>
      <c r="X100" s="29" t="str">
        <f t="shared" si="15"/>
        <v>-</v>
      </c>
      <c r="Y100" s="41">
        <f t="shared" si="16"/>
        <v>0</v>
      </c>
      <c r="Z100" s="30">
        <f t="shared" si="17"/>
        <v>0</v>
      </c>
      <c r="AA100" s="30">
        <f t="shared" si="18"/>
        <v>12</v>
      </c>
      <c r="AB100" s="30">
        <f t="shared" si="19"/>
        <v>0</v>
      </c>
      <c r="AC100" s="30">
        <f t="shared" si="20"/>
        <v>0</v>
      </c>
      <c r="AD100" s="31">
        <f t="shared" si="21"/>
        <v>0</v>
      </c>
      <c r="AE100" s="75">
        <f t="shared" si="22"/>
        <v>0</v>
      </c>
      <c r="AF100" s="14"/>
    </row>
    <row r="101" spans="2:32" hidden="1" outlineLevel="2">
      <c r="B101" s="2"/>
      <c r="C101" s="38">
        <v>84</v>
      </c>
      <c r="D101" s="225"/>
      <c r="E101" s="225"/>
      <c r="F101" s="225"/>
      <c r="G101" s="225"/>
      <c r="H101" s="225"/>
      <c r="I101" s="225"/>
      <c r="J101" s="225"/>
      <c r="K101" s="226"/>
      <c r="L101" s="225"/>
      <c r="M101" s="225"/>
      <c r="N101" s="227"/>
      <c r="O101" s="225"/>
      <c r="P101" s="225"/>
      <c r="Q101" s="225"/>
      <c r="R101" s="226">
        <v>0</v>
      </c>
      <c r="S101" s="226">
        <v>0</v>
      </c>
      <c r="T101" s="40">
        <f t="shared" si="12"/>
        <v>0</v>
      </c>
      <c r="U101" s="228">
        <v>0</v>
      </c>
      <c r="V101" s="39">
        <f t="shared" si="13"/>
        <v>0</v>
      </c>
      <c r="W101" s="28">
        <f t="shared" si="14"/>
        <v>0</v>
      </c>
      <c r="X101" s="29" t="str">
        <f t="shared" si="15"/>
        <v>-</v>
      </c>
      <c r="Y101" s="41">
        <f t="shared" si="16"/>
        <v>0</v>
      </c>
      <c r="Z101" s="30">
        <f t="shared" si="17"/>
        <v>0</v>
      </c>
      <c r="AA101" s="30">
        <f t="shared" si="18"/>
        <v>12</v>
      </c>
      <c r="AB101" s="30">
        <f t="shared" si="19"/>
        <v>0</v>
      </c>
      <c r="AC101" s="30">
        <f t="shared" si="20"/>
        <v>0</v>
      </c>
      <c r="AD101" s="31">
        <f t="shared" si="21"/>
        <v>0</v>
      </c>
      <c r="AE101" s="75">
        <f t="shared" si="22"/>
        <v>0</v>
      </c>
      <c r="AF101" s="14"/>
    </row>
    <row r="102" spans="2:32" hidden="1" outlineLevel="2">
      <c r="B102" s="2"/>
      <c r="C102" s="38">
        <v>85</v>
      </c>
      <c r="D102" s="225"/>
      <c r="E102" s="225"/>
      <c r="F102" s="225"/>
      <c r="G102" s="225"/>
      <c r="H102" s="225"/>
      <c r="I102" s="225"/>
      <c r="J102" s="225"/>
      <c r="K102" s="226"/>
      <c r="L102" s="225"/>
      <c r="M102" s="225"/>
      <c r="N102" s="227"/>
      <c r="O102" s="225"/>
      <c r="P102" s="225"/>
      <c r="Q102" s="225"/>
      <c r="R102" s="226">
        <v>0</v>
      </c>
      <c r="S102" s="226">
        <v>0</v>
      </c>
      <c r="T102" s="40">
        <f t="shared" si="12"/>
        <v>0</v>
      </c>
      <c r="U102" s="228">
        <v>0</v>
      </c>
      <c r="V102" s="39">
        <f t="shared" si="13"/>
        <v>0</v>
      </c>
      <c r="W102" s="28">
        <f t="shared" si="14"/>
        <v>0</v>
      </c>
      <c r="X102" s="29" t="str">
        <f t="shared" si="15"/>
        <v>-</v>
      </c>
      <c r="Y102" s="41">
        <f t="shared" si="16"/>
        <v>0</v>
      </c>
      <c r="Z102" s="30">
        <f t="shared" si="17"/>
        <v>0</v>
      </c>
      <c r="AA102" s="30">
        <f t="shared" si="18"/>
        <v>12</v>
      </c>
      <c r="AB102" s="30">
        <f t="shared" si="19"/>
        <v>0</v>
      </c>
      <c r="AC102" s="30">
        <f t="shared" si="20"/>
        <v>0</v>
      </c>
      <c r="AD102" s="31">
        <f t="shared" si="21"/>
        <v>0</v>
      </c>
      <c r="AE102" s="75">
        <f t="shared" si="22"/>
        <v>0</v>
      </c>
      <c r="AF102" s="14"/>
    </row>
    <row r="103" spans="2:32" hidden="1" outlineLevel="2">
      <c r="B103" s="2"/>
      <c r="C103" s="38">
        <v>86</v>
      </c>
      <c r="D103" s="225"/>
      <c r="E103" s="225"/>
      <c r="F103" s="225"/>
      <c r="G103" s="225"/>
      <c r="H103" s="225"/>
      <c r="I103" s="225"/>
      <c r="J103" s="225"/>
      <c r="K103" s="226"/>
      <c r="L103" s="225"/>
      <c r="M103" s="225"/>
      <c r="N103" s="227"/>
      <c r="O103" s="225"/>
      <c r="P103" s="225"/>
      <c r="Q103" s="225"/>
      <c r="R103" s="226">
        <v>0</v>
      </c>
      <c r="S103" s="226">
        <v>0</v>
      </c>
      <c r="T103" s="40">
        <f t="shared" si="12"/>
        <v>0</v>
      </c>
      <c r="U103" s="228">
        <v>0</v>
      </c>
      <c r="V103" s="39">
        <f t="shared" si="13"/>
        <v>0</v>
      </c>
      <c r="W103" s="28">
        <f t="shared" si="14"/>
        <v>0</v>
      </c>
      <c r="X103" s="29" t="str">
        <f t="shared" si="15"/>
        <v>-</v>
      </c>
      <c r="Y103" s="41">
        <f t="shared" si="16"/>
        <v>0</v>
      </c>
      <c r="Z103" s="30">
        <f t="shared" si="17"/>
        <v>0</v>
      </c>
      <c r="AA103" s="30">
        <f t="shared" si="18"/>
        <v>12</v>
      </c>
      <c r="AB103" s="30">
        <f t="shared" si="19"/>
        <v>0</v>
      </c>
      <c r="AC103" s="30">
        <f t="shared" si="20"/>
        <v>0</v>
      </c>
      <c r="AD103" s="31">
        <f t="shared" si="21"/>
        <v>0</v>
      </c>
      <c r="AE103" s="75">
        <f t="shared" si="22"/>
        <v>0</v>
      </c>
      <c r="AF103" s="14"/>
    </row>
    <row r="104" spans="2:32" hidden="1" outlineLevel="2">
      <c r="B104" s="2"/>
      <c r="C104" s="38">
        <v>87</v>
      </c>
      <c r="D104" s="225"/>
      <c r="E104" s="225"/>
      <c r="F104" s="225"/>
      <c r="G104" s="225"/>
      <c r="H104" s="225"/>
      <c r="I104" s="225"/>
      <c r="J104" s="225"/>
      <c r="K104" s="226"/>
      <c r="L104" s="225"/>
      <c r="M104" s="225"/>
      <c r="N104" s="227"/>
      <c r="O104" s="225"/>
      <c r="P104" s="225"/>
      <c r="Q104" s="225"/>
      <c r="R104" s="226">
        <v>0</v>
      </c>
      <c r="S104" s="226">
        <v>0</v>
      </c>
      <c r="T104" s="40">
        <f t="shared" si="12"/>
        <v>0</v>
      </c>
      <c r="U104" s="228">
        <v>0</v>
      </c>
      <c r="V104" s="39">
        <f t="shared" si="13"/>
        <v>0</v>
      </c>
      <c r="W104" s="28">
        <f t="shared" si="14"/>
        <v>0</v>
      </c>
      <c r="X104" s="29" t="str">
        <f t="shared" si="15"/>
        <v>-</v>
      </c>
      <c r="Y104" s="41">
        <f t="shared" si="16"/>
        <v>0</v>
      </c>
      <c r="Z104" s="30">
        <f t="shared" si="17"/>
        <v>0</v>
      </c>
      <c r="AA104" s="30">
        <f t="shared" si="18"/>
        <v>12</v>
      </c>
      <c r="AB104" s="30">
        <f t="shared" si="19"/>
        <v>0</v>
      </c>
      <c r="AC104" s="30">
        <f t="shared" si="20"/>
        <v>0</v>
      </c>
      <c r="AD104" s="31">
        <f t="shared" si="21"/>
        <v>0</v>
      </c>
      <c r="AE104" s="75">
        <f t="shared" si="22"/>
        <v>0</v>
      </c>
      <c r="AF104" s="14"/>
    </row>
    <row r="105" spans="2:32" hidden="1" outlineLevel="2">
      <c r="B105" s="2"/>
      <c r="C105" s="38">
        <v>88</v>
      </c>
      <c r="D105" s="225"/>
      <c r="E105" s="225"/>
      <c r="F105" s="225"/>
      <c r="G105" s="225"/>
      <c r="H105" s="225"/>
      <c r="I105" s="225"/>
      <c r="J105" s="225"/>
      <c r="K105" s="226"/>
      <c r="L105" s="225"/>
      <c r="M105" s="225"/>
      <c r="N105" s="227"/>
      <c r="O105" s="225"/>
      <c r="P105" s="225"/>
      <c r="Q105" s="225"/>
      <c r="R105" s="226">
        <v>0</v>
      </c>
      <c r="S105" s="226">
        <v>0</v>
      </c>
      <c r="T105" s="40">
        <f t="shared" si="12"/>
        <v>0</v>
      </c>
      <c r="U105" s="228">
        <v>0</v>
      </c>
      <c r="V105" s="39">
        <f t="shared" si="13"/>
        <v>0</v>
      </c>
      <c r="W105" s="28">
        <f t="shared" si="14"/>
        <v>0</v>
      </c>
      <c r="X105" s="29" t="str">
        <f t="shared" si="15"/>
        <v>-</v>
      </c>
      <c r="Y105" s="41">
        <f t="shared" si="16"/>
        <v>0</v>
      </c>
      <c r="Z105" s="30">
        <f t="shared" si="17"/>
        <v>0</v>
      </c>
      <c r="AA105" s="30">
        <f t="shared" si="18"/>
        <v>12</v>
      </c>
      <c r="AB105" s="30">
        <f t="shared" si="19"/>
        <v>0</v>
      </c>
      <c r="AC105" s="30">
        <f t="shared" si="20"/>
        <v>0</v>
      </c>
      <c r="AD105" s="31">
        <f t="shared" si="21"/>
        <v>0</v>
      </c>
      <c r="AE105" s="75">
        <f t="shared" si="22"/>
        <v>0</v>
      </c>
      <c r="AF105" s="14"/>
    </row>
    <row r="106" spans="2:32" hidden="1" outlineLevel="2">
      <c r="B106" s="2"/>
      <c r="C106" s="38">
        <v>89</v>
      </c>
      <c r="D106" s="225"/>
      <c r="E106" s="225"/>
      <c r="F106" s="225"/>
      <c r="G106" s="225"/>
      <c r="H106" s="225"/>
      <c r="I106" s="225"/>
      <c r="J106" s="225"/>
      <c r="K106" s="226"/>
      <c r="L106" s="225"/>
      <c r="M106" s="225"/>
      <c r="N106" s="227"/>
      <c r="O106" s="225"/>
      <c r="P106" s="225"/>
      <c r="Q106" s="225"/>
      <c r="R106" s="226">
        <v>0</v>
      </c>
      <c r="S106" s="226">
        <v>0</v>
      </c>
      <c r="T106" s="40">
        <f t="shared" si="12"/>
        <v>0</v>
      </c>
      <c r="U106" s="228">
        <v>0</v>
      </c>
      <c r="V106" s="39">
        <f t="shared" si="13"/>
        <v>0</v>
      </c>
      <c r="W106" s="28">
        <f t="shared" si="14"/>
        <v>0</v>
      </c>
      <c r="X106" s="29" t="str">
        <f t="shared" si="15"/>
        <v>-</v>
      </c>
      <c r="Y106" s="41">
        <f t="shared" si="16"/>
        <v>0</v>
      </c>
      <c r="Z106" s="30">
        <f t="shared" si="17"/>
        <v>0</v>
      </c>
      <c r="AA106" s="30">
        <f t="shared" si="18"/>
        <v>12</v>
      </c>
      <c r="AB106" s="30">
        <f t="shared" si="19"/>
        <v>0</v>
      </c>
      <c r="AC106" s="30">
        <f t="shared" si="20"/>
        <v>0</v>
      </c>
      <c r="AD106" s="31">
        <f t="shared" si="21"/>
        <v>0</v>
      </c>
      <c r="AE106" s="75">
        <f t="shared" si="22"/>
        <v>0</v>
      </c>
      <c r="AF106" s="14"/>
    </row>
    <row r="107" spans="2:32" hidden="1" outlineLevel="2">
      <c r="B107" s="2"/>
      <c r="C107" s="38">
        <v>90</v>
      </c>
      <c r="D107" s="225"/>
      <c r="E107" s="225"/>
      <c r="F107" s="225"/>
      <c r="G107" s="225"/>
      <c r="H107" s="225"/>
      <c r="I107" s="225"/>
      <c r="J107" s="225"/>
      <c r="K107" s="226"/>
      <c r="L107" s="225"/>
      <c r="M107" s="225"/>
      <c r="N107" s="227"/>
      <c r="O107" s="225"/>
      <c r="P107" s="225"/>
      <c r="Q107" s="225"/>
      <c r="R107" s="226">
        <v>0</v>
      </c>
      <c r="S107" s="226">
        <v>0</v>
      </c>
      <c r="T107" s="40">
        <f t="shared" si="12"/>
        <v>0</v>
      </c>
      <c r="U107" s="228">
        <v>0</v>
      </c>
      <c r="V107" s="39">
        <f t="shared" si="13"/>
        <v>0</v>
      </c>
      <c r="W107" s="28">
        <f t="shared" si="14"/>
        <v>0</v>
      </c>
      <c r="X107" s="29" t="str">
        <f t="shared" si="15"/>
        <v>-</v>
      </c>
      <c r="Y107" s="41">
        <f t="shared" si="16"/>
        <v>0</v>
      </c>
      <c r="Z107" s="30">
        <f t="shared" si="17"/>
        <v>0</v>
      </c>
      <c r="AA107" s="30">
        <f t="shared" si="18"/>
        <v>12</v>
      </c>
      <c r="AB107" s="30">
        <f t="shared" si="19"/>
        <v>0</v>
      </c>
      <c r="AC107" s="30">
        <f t="shared" si="20"/>
        <v>0</v>
      </c>
      <c r="AD107" s="31">
        <f t="shared" si="21"/>
        <v>0</v>
      </c>
      <c r="AE107" s="75">
        <f t="shared" si="22"/>
        <v>0</v>
      </c>
      <c r="AF107" s="14"/>
    </row>
    <row r="108" spans="2:32" hidden="1" outlineLevel="2">
      <c r="B108" s="2"/>
      <c r="C108" s="38">
        <v>91</v>
      </c>
      <c r="D108" s="225"/>
      <c r="E108" s="225"/>
      <c r="F108" s="225"/>
      <c r="G108" s="225"/>
      <c r="H108" s="225"/>
      <c r="I108" s="225"/>
      <c r="J108" s="225"/>
      <c r="K108" s="226"/>
      <c r="L108" s="225"/>
      <c r="M108" s="225"/>
      <c r="N108" s="227"/>
      <c r="O108" s="225"/>
      <c r="P108" s="225"/>
      <c r="Q108" s="225"/>
      <c r="R108" s="226">
        <v>0</v>
      </c>
      <c r="S108" s="226">
        <v>0</v>
      </c>
      <c r="T108" s="40">
        <f t="shared" si="12"/>
        <v>0</v>
      </c>
      <c r="U108" s="228">
        <v>0</v>
      </c>
      <c r="V108" s="39">
        <f t="shared" si="13"/>
        <v>0</v>
      </c>
      <c r="W108" s="28">
        <f t="shared" si="14"/>
        <v>0</v>
      </c>
      <c r="X108" s="29" t="str">
        <f t="shared" si="15"/>
        <v>-</v>
      </c>
      <c r="Y108" s="41">
        <f t="shared" si="16"/>
        <v>0</v>
      </c>
      <c r="Z108" s="30">
        <f t="shared" si="17"/>
        <v>0</v>
      </c>
      <c r="AA108" s="30">
        <f t="shared" si="18"/>
        <v>12</v>
      </c>
      <c r="AB108" s="30">
        <f t="shared" si="19"/>
        <v>0</v>
      </c>
      <c r="AC108" s="30">
        <f t="shared" si="20"/>
        <v>0</v>
      </c>
      <c r="AD108" s="31">
        <f t="shared" si="21"/>
        <v>0</v>
      </c>
      <c r="AE108" s="75">
        <f t="shared" si="22"/>
        <v>0</v>
      </c>
      <c r="AF108" s="14"/>
    </row>
    <row r="109" spans="2:32" hidden="1" outlineLevel="2">
      <c r="B109" s="2"/>
      <c r="C109" s="38">
        <v>92</v>
      </c>
      <c r="D109" s="225"/>
      <c r="E109" s="225"/>
      <c r="F109" s="225"/>
      <c r="G109" s="225"/>
      <c r="H109" s="225"/>
      <c r="I109" s="225"/>
      <c r="J109" s="225"/>
      <c r="K109" s="226"/>
      <c r="L109" s="225"/>
      <c r="M109" s="225"/>
      <c r="N109" s="227"/>
      <c r="O109" s="225"/>
      <c r="P109" s="225"/>
      <c r="Q109" s="225"/>
      <c r="R109" s="226">
        <v>0</v>
      </c>
      <c r="S109" s="226">
        <v>0</v>
      </c>
      <c r="T109" s="40">
        <f t="shared" si="12"/>
        <v>0</v>
      </c>
      <c r="U109" s="228">
        <v>0</v>
      </c>
      <c r="V109" s="39">
        <f t="shared" si="13"/>
        <v>0</v>
      </c>
      <c r="W109" s="28">
        <f t="shared" si="14"/>
        <v>0</v>
      </c>
      <c r="X109" s="29" t="str">
        <f t="shared" si="15"/>
        <v>-</v>
      </c>
      <c r="Y109" s="41">
        <f t="shared" si="16"/>
        <v>0</v>
      </c>
      <c r="Z109" s="30">
        <f t="shared" si="17"/>
        <v>0</v>
      </c>
      <c r="AA109" s="30">
        <f t="shared" si="18"/>
        <v>12</v>
      </c>
      <c r="AB109" s="30">
        <f t="shared" si="19"/>
        <v>0</v>
      </c>
      <c r="AC109" s="30">
        <f t="shared" si="20"/>
        <v>0</v>
      </c>
      <c r="AD109" s="31">
        <f t="shared" si="21"/>
        <v>0</v>
      </c>
      <c r="AE109" s="75">
        <f t="shared" si="22"/>
        <v>0</v>
      </c>
      <c r="AF109" s="14"/>
    </row>
    <row r="110" spans="2:32" hidden="1" outlineLevel="2">
      <c r="B110" s="2"/>
      <c r="C110" s="38">
        <v>93</v>
      </c>
      <c r="D110" s="225"/>
      <c r="E110" s="225"/>
      <c r="F110" s="225"/>
      <c r="G110" s="225"/>
      <c r="H110" s="225"/>
      <c r="I110" s="225"/>
      <c r="J110" s="225"/>
      <c r="K110" s="226"/>
      <c r="L110" s="225"/>
      <c r="M110" s="225"/>
      <c r="N110" s="227"/>
      <c r="O110" s="225"/>
      <c r="P110" s="225"/>
      <c r="Q110" s="225"/>
      <c r="R110" s="226">
        <v>0</v>
      </c>
      <c r="S110" s="226">
        <v>0</v>
      </c>
      <c r="T110" s="40">
        <f t="shared" si="12"/>
        <v>0</v>
      </c>
      <c r="U110" s="228">
        <v>0</v>
      </c>
      <c r="V110" s="39">
        <f t="shared" si="13"/>
        <v>0</v>
      </c>
      <c r="W110" s="28">
        <f t="shared" si="14"/>
        <v>0</v>
      </c>
      <c r="X110" s="29" t="str">
        <f t="shared" si="15"/>
        <v>-</v>
      </c>
      <c r="Y110" s="41">
        <f t="shared" si="16"/>
        <v>0</v>
      </c>
      <c r="Z110" s="30">
        <f t="shared" si="17"/>
        <v>0</v>
      </c>
      <c r="AA110" s="30">
        <f t="shared" si="18"/>
        <v>12</v>
      </c>
      <c r="AB110" s="30">
        <f t="shared" si="19"/>
        <v>0</v>
      </c>
      <c r="AC110" s="30">
        <f t="shared" si="20"/>
        <v>0</v>
      </c>
      <c r="AD110" s="31">
        <f t="shared" si="21"/>
        <v>0</v>
      </c>
      <c r="AE110" s="75">
        <f t="shared" si="22"/>
        <v>0</v>
      </c>
      <c r="AF110" s="14"/>
    </row>
    <row r="111" spans="2:32" hidden="1" outlineLevel="2">
      <c r="B111" s="2"/>
      <c r="C111" s="38">
        <v>94</v>
      </c>
      <c r="D111" s="225"/>
      <c r="E111" s="225"/>
      <c r="F111" s="225"/>
      <c r="G111" s="225"/>
      <c r="H111" s="225"/>
      <c r="I111" s="225"/>
      <c r="J111" s="225"/>
      <c r="K111" s="226"/>
      <c r="L111" s="225"/>
      <c r="M111" s="225"/>
      <c r="N111" s="227"/>
      <c r="O111" s="225"/>
      <c r="P111" s="225"/>
      <c r="Q111" s="225"/>
      <c r="R111" s="226">
        <v>0</v>
      </c>
      <c r="S111" s="226">
        <v>0</v>
      </c>
      <c r="T111" s="40">
        <f t="shared" si="12"/>
        <v>0</v>
      </c>
      <c r="U111" s="228">
        <v>0</v>
      </c>
      <c r="V111" s="39">
        <f t="shared" si="13"/>
        <v>0</v>
      </c>
      <c r="W111" s="28">
        <f t="shared" si="14"/>
        <v>0</v>
      </c>
      <c r="X111" s="29" t="str">
        <f t="shared" si="15"/>
        <v>-</v>
      </c>
      <c r="Y111" s="41">
        <f t="shared" si="16"/>
        <v>0</v>
      </c>
      <c r="Z111" s="30">
        <f t="shared" si="17"/>
        <v>0</v>
      </c>
      <c r="AA111" s="30">
        <f t="shared" si="18"/>
        <v>12</v>
      </c>
      <c r="AB111" s="30">
        <f t="shared" si="19"/>
        <v>0</v>
      </c>
      <c r="AC111" s="30">
        <f t="shared" si="20"/>
        <v>0</v>
      </c>
      <c r="AD111" s="31">
        <f t="shared" si="21"/>
        <v>0</v>
      </c>
      <c r="AE111" s="75">
        <f t="shared" si="22"/>
        <v>0</v>
      </c>
      <c r="AF111" s="14"/>
    </row>
    <row r="112" spans="2:32" hidden="1" outlineLevel="2">
      <c r="B112" s="2"/>
      <c r="C112" s="38">
        <v>95</v>
      </c>
      <c r="D112" s="225"/>
      <c r="E112" s="225"/>
      <c r="F112" s="225"/>
      <c r="G112" s="225"/>
      <c r="H112" s="225"/>
      <c r="I112" s="225"/>
      <c r="J112" s="225"/>
      <c r="K112" s="226"/>
      <c r="L112" s="225"/>
      <c r="M112" s="225"/>
      <c r="N112" s="227"/>
      <c r="O112" s="225"/>
      <c r="P112" s="225"/>
      <c r="Q112" s="225"/>
      <c r="R112" s="226">
        <v>0</v>
      </c>
      <c r="S112" s="226">
        <v>0</v>
      </c>
      <c r="T112" s="40">
        <f t="shared" si="12"/>
        <v>0</v>
      </c>
      <c r="U112" s="228">
        <v>0</v>
      </c>
      <c r="V112" s="39">
        <f t="shared" si="13"/>
        <v>0</v>
      </c>
      <c r="W112" s="28">
        <f t="shared" si="14"/>
        <v>0</v>
      </c>
      <c r="X112" s="29" t="str">
        <f t="shared" si="15"/>
        <v>-</v>
      </c>
      <c r="Y112" s="41">
        <f t="shared" si="16"/>
        <v>0</v>
      </c>
      <c r="Z112" s="30">
        <f t="shared" si="17"/>
        <v>0</v>
      </c>
      <c r="AA112" s="30">
        <f t="shared" si="18"/>
        <v>12</v>
      </c>
      <c r="AB112" s="30">
        <f t="shared" si="19"/>
        <v>0</v>
      </c>
      <c r="AC112" s="30">
        <f t="shared" si="20"/>
        <v>0</v>
      </c>
      <c r="AD112" s="31">
        <f t="shared" si="21"/>
        <v>0</v>
      </c>
      <c r="AE112" s="75">
        <f t="shared" si="22"/>
        <v>0</v>
      </c>
      <c r="AF112" s="14"/>
    </row>
    <row r="113" spans="2:32" hidden="1" outlineLevel="2">
      <c r="B113" s="2"/>
      <c r="C113" s="38">
        <v>96</v>
      </c>
      <c r="D113" s="225"/>
      <c r="E113" s="225"/>
      <c r="F113" s="225"/>
      <c r="G113" s="225"/>
      <c r="H113" s="225"/>
      <c r="I113" s="225"/>
      <c r="J113" s="225"/>
      <c r="K113" s="226"/>
      <c r="L113" s="225"/>
      <c r="M113" s="225"/>
      <c r="N113" s="227"/>
      <c r="O113" s="225"/>
      <c r="P113" s="225"/>
      <c r="Q113" s="225"/>
      <c r="R113" s="226">
        <v>0</v>
      </c>
      <c r="S113" s="226">
        <v>0</v>
      </c>
      <c r="T113" s="40">
        <f t="shared" si="12"/>
        <v>0</v>
      </c>
      <c r="U113" s="228">
        <v>0</v>
      </c>
      <c r="V113" s="39">
        <f t="shared" si="13"/>
        <v>0</v>
      </c>
      <c r="W113" s="28">
        <f t="shared" si="14"/>
        <v>0</v>
      </c>
      <c r="X113" s="29" t="str">
        <f t="shared" si="15"/>
        <v>-</v>
      </c>
      <c r="Y113" s="41">
        <f t="shared" si="16"/>
        <v>0</v>
      </c>
      <c r="Z113" s="30">
        <f t="shared" si="17"/>
        <v>0</v>
      </c>
      <c r="AA113" s="30">
        <f t="shared" si="18"/>
        <v>12</v>
      </c>
      <c r="AB113" s="30">
        <f t="shared" si="19"/>
        <v>0</v>
      </c>
      <c r="AC113" s="30">
        <f t="shared" si="20"/>
        <v>0</v>
      </c>
      <c r="AD113" s="31">
        <f t="shared" si="21"/>
        <v>0</v>
      </c>
      <c r="AE113" s="75">
        <f t="shared" si="22"/>
        <v>0</v>
      </c>
      <c r="AF113" s="14"/>
    </row>
    <row r="114" spans="2:32" hidden="1" outlineLevel="2">
      <c r="B114" s="2"/>
      <c r="C114" s="38">
        <v>97</v>
      </c>
      <c r="D114" s="225"/>
      <c r="E114" s="225"/>
      <c r="F114" s="225"/>
      <c r="G114" s="225"/>
      <c r="H114" s="225"/>
      <c r="I114" s="225"/>
      <c r="J114" s="225"/>
      <c r="K114" s="226"/>
      <c r="L114" s="225"/>
      <c r="M114" s="225"/>
      <c r="N114" s="227"/>
      <c r="O114" s="225"/>
      <c r="P114" s="225"/>
      <c r="Q114" s="225"/>
      <c r="R114" s="226">
        <v>0</v>
      </c>
      <c r="S114" s="226">
        <v>0</v>
      </c>
      <c r="T114" s="40">
        <f t="shared" si="12"/>
        <v>0</v>
      </c>
      <c r="U114" s="228">
        <v>0</v>
      </c>
      <c r="V114" s="39">
        <f t="shared" si="13"/>
        <v>0</v>
      </c>
      <c r="W114" s="28">
        <f t="shared" si="14"/>
        <v>0</v>
      </c>
      <c r="X114" s="29" t="str">
        <f t="shared" si="15"/>
        <v>-</v>
      </c>
      <c r="Y114" s="41">
        <f t="shared" si="16"/>
        <v>0</v>
      </c>
      <c r="Z114" s="30">
        <f t="shared" si="17"/>
        <v>0</v>
      </c>
      <c r="AA114" s="30">
        <f t="shared" si="18"/>
        <v>12</v>
      </c>
      <c r="AB114" s="30">
        <f t="shared" si="19"/>
        <v>0</v>
      </c>
      <c r="AC114" s="30">
        <f t="shared" si="20"/>
        <v>0</v>
      </c>
      <c r="AD114" s="31">
        <f t="shared" si="21"/>
        <v>0</v>
      </c>
      <c r="AE114" s="75">
        <f t="shared" si="22"/>
        <v>0</v>
      </c>
      <c r="AF114" s="14"/>
    </row>
    <row r="115" spans="2:32" hidden="1" outlineLevel="2">
      <c r="B115" s="2"/>
      <c r="C115" s="38">
        <v>98</v>
      </c>
      <c r="D115" s="225"/>
      <c r="E115" s="225"/>
      <c r="F115" s="225"/>
      <c r="G115" s="225"/>
      <c r="H115" s="225"/>
      <c r="I115" s="225"/>
      <c r="J115" s="225"/>
      <c r="K115" s="226"/>
      <c r="L115" s="225"/>
      <c r="M115" s="225"/>
      <c r="N115" s="227"/>
      <c r="O115" s="225"/>
      <c r="P115" s="225"/>
      <c r="Q115" s="225"/>
      <c r="R115" s="226">
        <v>0</v>
      </c>
      <c r="S115" s="226">
        <v>0</v>
      </c>
      <c r="T115" s="40">
        <f t="shared" si="12"/>
        <v>0</v>
      </c>
      <c r="U115" s="228">
        <v>0</v>
      </c>
      <c r="V115" s="39">
        <f t="shared" si="13"/>
        <v>0</v>
      </c>
      <c r="W115" s="28">
        <f t="shared" si="14"/>
        <v>0</v>
      </c>
      <c r="X115" s="29" t="str">
        <f t="shared" si="15"/>
        <v>-</v>
      </c>
      <c r="Y115" s="41">
        <f t="shared" si="16"/>
        <v>0</v>
      </c>
      <c r="Z115" s="30">
        <f t="shared" si="17"/>
        <v>0</v>
      </c>
      <c r="AA115" s="30">
        <f t="shared" si="18"/>
        <v>12</v>
      </c>
      <c r="AB115" s="30">
        <f t="shared" si="19"/>
        <v>0</v>
      </c>
      <c r="AC115" s="30">
        <f t="shared" si="20"/>
        <v>0</v>
      </c>
      <c r="AD115" s="31">
        <f t="shared" si="21"/>
        <v>0</v>
      </c>
      <c r="AE115" s="75">
        <f t="shared" si="22"/>
        <v>0</v>
      </c>
      <c r="AF115" s="14"/>
    </row>
    <row r="116" spans="2:32" hidden="1" outlineLevel="2">
      <c r="B116" s="2"/>
      <c r="C116" s="38">
        <v>99</v>
      </c>
      <c r="D116" s="225"/>
      <c r="E116" s="225"/>
      <c r="F116" s="225"/>
      <c r="G116" s="225"/>
      <c r="H116" s="225"/>
      <c r="I116" s="225"/>
      <c r="J116" s="225"/>
      <c r="K116" s="226"/>
      <c r="L116" s="225"/>
      <c r="M116" s="225"/>
      <c r="N116" s="227"/>
      <c r="O116" s="225"/>
      <c r="P116" s="225"/>
      <c r="Q116" s="225"/>
      <c r="R116" s="226">
        <v>0</v>
      </c>
      <c r="S116" s="226">
        <v>0</v>
      </c>
      <c r="T116" s="40">
        <f t="shared" si="12"/>
        <v>0</v>
      </c>
      <c r="U116" s="228">
        <v>0</v>
      </c>
      <c r="V116" s="39">
        <f t="shared" si="13"/>
        <v>0</v>
      </c>
      <c r="W116" s="28">
        <f t="shared" si="14"/>
        <v>0</v>
      </c>
      <c r="X116" s="29" t="str">
        <f t="shared" si="15"/>
        <v>-</v>
      </c>
      <c r="Y116" s="41">
        <f t="shared" si="16"/>
        <v>0</v>
      </c>
      <c r="Z116" s="30">
        <f t="shared" si="17"/>
        <v>0</v>
      </c>
      <c r="AA116" s="30">
        <f t="shared" si="18"/>
        <v>12</v>
      </c>
      <c r="AB116" s="30">
        <f t="shared" si="19"/>
        <v>0</v>
      </c>
      <c r="AC116" s="30">
        <f t="shared" si="20"/>
        <v>0</v>
      </c>
      <c r="AD116" s="31">
        <f t="shared" si="21"/>
        <v>0</v>
      </c>
      <c r="AE116" s="75">
        <f t="shared" si="22"/>
        <v>0</v>
      </c>
      <c r="AF116" s="14"/>
    </row>
    <row r="117" spans="2:32" hidden="1" outlineLevel="2">
      <c r="B117" s="2"/>
      <c r="C117" s="38">
        <v>100</v>
      </c>
      <c r="D117" s="225"/>
      <c r="E117" s="225"/>
      <c r="F117" s="225"/>
      <c r="G117" s="225"/>
      <c r="H117" s="225"/>
      <c r="I117" s="225"/>
      <c r="J117" s="225"/>
      <c r="K117" s="226"/>
      <c r="L117" s="225"/>
      <c r="M117" s="225"/>
      <c r="N117" s="227"/>
      <c r="O117" s="225"/>
      <c r="P117" s="225"/>
      <c r="Q117" s="225"/>
      <c r="R117" s="226">
        <v>0</v>
      </c>
      <c r="S117" s="226">
        <v>0</v>
      </c>
      <c r="T117" s="40">
        <f t="shared" si="12"/>
        <v>0</v>
      </c>
      <c r="U117" s="228">
        <v>0</v>
      </c>
      <c r="V117" s="39">
        <f t="shared" si="13"/>
        <v>0</v>
      </c>
      <c r="W117" s="28">
        <f t="shared" si="14"/>
        <v>0</v>
      </c>
      <c r="X117" s="29" t="str">
        <f t="shared" si="15"/>
        <v>-</v>
      </c>
      <c r="Y117" s="41">
        <f t="shared" si="16"/>
        <v>0</v>
      </c>
      <c r="Z117" s="30">
        <f t="shared" si="17"/>
        <v>0</v>
      </c>
      <c r="AA117" s="30">
        <f t="shared" si="18"/>
        <v>12</v>
      </c>
      <c r="AB117" s="30">
        <f t="shared" si="19"/>
        <v>0</v>
      </c>
      <c r="AC117" s="30">
        <f t="shared" si="20"/>
        <v>0</v>
      </c>
      <c r="AD117" s="31">
        <f t="shared" si="21"/>
        <v>0</v>
      </c>
      <c r="AE117" s="75">
        <f t="shared" si="22"/>
        <v>0</v>
      </c>
      <c r="AF117" s="14"/>
    </row>
    <row r="118" spans="2:32" ht="7.5" customHeight="1">
      <c r="B118" s="2"/>
      <c r="AF118" s="14"/>
    </row>
    <row r="119" spans="2:32" ht="15.75" thickBot="1">
      <c r="B119" s="20"/>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2"/>
    </row>
  </sheetData>
  <sheetProtection algorithmName="SHA-512" hashValue="xXx7Vj+cUPQlZS+i96LSeJjADqwP+0zu8ZfGNUYNkS0SdmHW+0XJ6kv9b6FwajYDoaGUNe7m2kW+EhiPTPKVYw==" saltValue="LIFMWCqsNloHZqwT7Mxp5g==" spinCount="100000" sheet="1" formatRows="0"/>
  <protectedRanges>
    <protectedRange sqref="Y18:Y117" name="Bottom"/>
  </protectedRanges>
  <mergeCells count="2">
    <mergeCell ref="AG17:AI17"/>
    <mergeCell ref="C3:A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3EDB8-2081-4CBD-993E-586648749CCE}">
  <dimension ref="B1:CN54"/>
  <sheetViews>
    <sheetView zoomScale="80" zoomScaleNormal="80" workbookViewId="0">
      <pane xSplit="19" ySplit="14" topLeftCell="T15" activePane="bottomRight" state="frozen"/>
      <selection activeCell="H10" sqref="H10"/>
      <selection pane="topRight" activeCell="H10" sqref="H10"/>
      <selection pane="bottomLeft" activeCell="H10" sqref="H10"/>
      <selection pane="bottomRight" activeCell="K28" sqref="K28"/>
    </sheetView>
  </sheetViews>
  <sheetFormatPr defaultRowHeight="15" outlineLevelCol="2"/>
  <cols>
    <col min="1" max="1" width="2.28515625" style="1" customWidth="1"/>
    <col min="2" max="2" width="4" style="1" customWidth="1"/>
    <col min="3" max="9" width="9.140625" style="1"/>
    <col min="10" max="10" width="2" style="1" customWidth="1"/>
    <col min="11" max="12" width="9.140625" style="1"/>
    <col min="13" max="13" width="1.85546875" style="1" customWidth="1"/>
    <col min="14" max="14" width="14" style="1" customWidth="1"/>
    <col min="15" max="15" width="1" style="1" customWidth="1"/>
    <col min="16" max="16" width="10.85546875" style="1" customWidth="1"/>
    <col min="17" max="17" width="1" style="1" customWidth="1"/>
    <col min="18" max="18" width="11.5703125" style="1" customWidth="1"/>
    <col min="19" max="19" width="2.140625" style="1" customWidth="1"/>
    <col min="20" max="20" width="2.85546875" style="1" customWidth="1"/>
    <col min="21" max="21" width="24.7109375" style="1" bestFit="1" customWidth="1"/>
    <col min="22" max="31" width="20.7109375" style="1" customWidth="1"/>
    <col min="32" max="91" width="20.7109375" style="1" hidden="1" customWidth="1" outlineLevel="2"/>
    <col min="92" max="92" width="9.140625" style="1" collapsed="1"/>
    <col min="93" max="16384" width="9.140625" style="1"/>
  </cols>
  <sheetData>
    <row r="1" spans="2:91" ht="9.75" customHeight="1"/>
    <row r="2" spans="2:91" ht="26.25">
      <c r="B2" s="395" t="s">
        <v>120</v>
      </c>
      <c r="C2" s="395"/>
      <c r="D2" s="395"/>
      <c r="E2" s="395"/>
      <c r="F2" s="395"/>
      <c r="G2" s="395"/>
      <c r="H2" s="395"/>
      <c r="I2" s="395"/>
      <c r="J2" s="395"/>
      <c r="K2" s="395"/>
      <c r="L2" s="395"/>
      <c r="M2" s="395"/>
      <c r="N2" s="395"/>
      <c r="O2" s="395"/>
      <c r="P2" s="395"/>
      <c r="Q2" s="395"/>
      <c r="R2" s="395"/>
      <c r="S2" s="395"/>
      <c r="T2" s="51"/>
      <c r="U2" s="51"/>
      <c r="V2" s="51"/>
      <c r="W2" s="51"/>
      <c r="X2" s="51"/>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row>
    <row r="3" spans="2:91" ht="7.5" customHeight="1" thickBot="1"/>
    <row r="4" spans="2:91" ht="8.25" customHeight="1">
      <c r="C4" s="23"/>
      <c r="D4" s="24"/>
      <c r="E4" s="24"/>
      <c r="F4" s="24"/>
      <c r="G4" s="24"/>
      <c r="H4" s="24"/>
      <c r="I4" s="24"/>
      <c r="J4" s="24"/>
      <c r="K4" s="24"/>
      <c r="L4" s="24"/>
      <c r="M4" s="24"/>
      <c r="N4" s="24"/>
      <c r="O4" s="24"/>
      <c r="P4" s="24"/>
      <c r="Q4" s="24"/>
      <c r="R4" s="24"/>
      <c r="S4" s="25"/>
    </row>
    <row r="5" spans="2:91" ht="20.25" customHeight="1">
      <c r="C5" s="406" t="s">
        <v>108</v>
      </c>
      <c r="D5" s="407"/>
      <c r="E5" s="407"/>
      <c r="F5" s="407"/>
      <c r="G5" s="407"/>
      <c r="H5" s="407"/>
      <c r="I5" s="407"/>
      <c r="J5" s="407"/>
      <c r="K5" s="407"/>
      <c r="L5" s="407"/>
      <c r="M5" s="407"/>
      <c r="N5" s="407"/>
      <c r="O5" s="407"/>
      <c r="P5" s="407"/>
      <c r="Q5" s="407"/>
      <c r="R5" s="407"/>
      <c r="S5" s="408"/>
      <c r="U5" s="426" t="s">
        <v>211</v>
      </c>
      <c r="V5" s="46" t="s">
        <v>121</v>
      </c>
      <c r="W5" s="46" t="s">
        <v>123</v>
      </c>
      <c r="X5" s="46" t="s">
        <v>124</v>
      </c>
      <c r="Y5" s="46" t="s">
        <v>125</v>
      </c>
      <c r="Z5" s="46" t="s">
        <v>126</v>
      </c>
      <c r="AA5" s="46" t="s">
        <v>127</v>
      </c>
      <c r="AB5" s="46" t="s">
        <v>128</v>
      </c>
      <c r="AC5" s="46" t="s">
        <v>129</v>
      </c>
      <c r="AD5" s="46" t="s">
        <v>130</v>
      </c>
      <c r="AE5" s="46" t="s">
        <v>131</v>
      </c>
      <c r="AF5" s="46" t="s">
        <v>132</v>
      </c>
      <c r="AG5" s="46" t="s">
        <v>133</v>
      </c>
      <c r="AH5" s="46" t="s">
        <v>134</v>
      </c>
      <c r="AI5" s="46" t="s">
        <v>135</v>
      </c>
      <c r="AJ5" s="46" t="s">
        <v>136</v>
      </c>
      <c r="AK5" s="46" t="s">
        <v>137</v>
      </c>
      <c r="AL5" s="46" t="s">
        <v>138</v>
      </c>
      <c r="AM5" s="46" t="s">
        <v>139</v>
      </c>
      <c r="AN5" s="46" t="s">
        <v>140</v>
      </c>
      <c r="AO5" s="46" t="s">
        <v>141</v>
      </c>
      <c r="AP5" s="46" t="s">
        <v>142</v>
      </c>
      <c r="AQ5" s="46" t="s">
        <v>143</v>
      </c>
      <c r="AR5" s="46" t="s">
        <v>144</v>
      </c>
      <c r="AS5" s="46" t="s">
        <v>145</v>
      </c>
      <c r="AT5" s="46" t="s">
        <v>146</v>
      </c>
      <c r="AU5" s="46" t="s">
        <v>147</v>
      </c>
      <c r="AV5" s="46" t="s">
        <v>148</v>
      </c>
      <c r="AW5" s="46" t="s">
        <v>149</v>
      </c>
      <c r="AX5" s="46" t="s">
        <v>150</v>
      </c>
      <c r="AY5" s="46" t="s">
        <v>151</v>
      </c>
      <c r="AZ5" s="46" t="s">
        <v>152</v>
      </c>
      <c r="BA5" s="46" t="s">
        <v>153</v>
      </c>
      <c r="BB5" s="46" t="s">
        <v>154</v>
      </c>
      <c r="BC5" s="46" t="s">
        <v>155</v>
      </c>
      <c r="BD5" s="46" t="s">
        <v>157</v>
      </c>
      <c r="BE5" s="46" t="s">
        <v>156</v>
      </c>
      <c r="BF5" s="46" t="s">
        <v>158</v>
      </c>
      <c r="BG5" s="46" t="s">
        <v>159</v>
      </c>
      <c r="BH5" s="46" t="s">
        <v>160</v>
      </c>
      <c r="BI5" s="46" t="s">
        <v>161</v>
      </c>
      <c r="BJ5" s="46" t="s">
        <v>162</v>
      </c>
      <c r="BK5" s="46" t="s">
        <v>163</v>
      </c>
      <c r="BL5" s="46" t="s">
        <v>164</v>
      </c>
      <c r="BM5" s="46" t="s">
        <v>165</v>
      </c>
      <c r="BN5" s="46" t="s">
        <v>166</v>
      </c>
      <c r="BO5" s="46" t="s">
        <v>167</v>
      </c>
      <c r="BP5" s="46" t="s">
        <v>168</v>
      </c>
      <c r="BQ5" s="46" t="s">
        <v>169</v>
      </c>
      <c r="BR5" s="46" t="s">
        <v>170</v>
      </c>
      <c r="BS5" s="46" t="s">
        <v>171</v>
      </c>
      <c r="BT5" s="46" t="s">
        <v>172</v>
      </c>
      <c r="BU5" s="46" t="s">
        <v>173</v>
      </c>
      <c r="BV5" s="46" t="s">
        <v>174</v>
      </c>
      <c r="BW5" s="46" t="s">
        <v>175</v>
      </c>
      <c r="BX5" s="46" t="s">
        <v>176</v>
      </c>
      <c r="BY5" s="46" t="s">
        <v>177</v>
      </c>
      <c r="BZ5" s="46" t="s">
        <v>178</v>
      </c>
      <c r="CA5" s="46" t="s">
        <v>179</v>
      </c>
      <c r="CB5" s="46" t="s">
        <v>180</v>
      </c>
      <c r="CC5" s="46" t="s">
        <v>181</v>
      </c>
      <c r="CD5" s="46" t="s">
        <v>183</v>
      </c>
      <c r="CE5" s="46" t="s">
        <v>184</v>
      </c>
      <c r="CF5" s="46" t="s">
        <v>185</v>
      </c>
      <c r="CG5" s="46" t="s">
        <v>186</v>
      </c>
      <c r="CH5" s="46" t="s">
        <v>187</v>
      </c>
      <c r="CI5" s="46" t="s">
        <v>188</v>
      </c>
      <c r="CJ5" s="46" t="s">
        <v>189</v>
      </c>
      <c r="CK5" s="46" t="s">
        <v>190</v>
      </c>
      <c r="CL5" s="46" t="s">
        <v>191</v>
      </c>
      <c r="CM5" s="46" t="s">
        <v>182</v>
      </c>
    </row>
    <row r="6" spans="2:91" ht="7.5" customHeight="1">
      <c r="C6" s="2"/>
      <c r="S6" s="14"/>
      <c r="U6" s="427"/>
      <c r="V6" s="422" t="s">
        <v>122</v>
      </c>
      <c r="W6" s="422" t="s">
        <v>122</v>
      </c>
      <c r="X6" s="422" t="s">
        <v>122</v>
      </c>
      <c r="Y6" s="422" t="s">
        <v>122</v>
      </c>
      <c r="Z6" s="422" t="s">
        <v>122</v>
      </c>
      <c r="AA6" s="422" t="s">
        <v>122</v>
      </c>
      <c r="AB6" s="422" t="s">
        <v>122</v>
      </c>
      <c r="AC6" s="422" t="s">
        <v>122</v>
      </c>
      <c r="AD6" s="422" t="s">
        <v>122</v>
      </c>
      <c r="AE6" s="422" t="s">
        <v>122</v>
      </c>
      <c r="AF6" s="422" t="s">
        <v>122</v>
      </c>
      <c r="AG6" s="422" t="s">
        <v>122</v>
      </c>
      <c r="AH6" s="422" t="s">
        <v>122</v>
      </c>
      <c r="AI6" s="422" t="s">
        <v>122</v>
      </c>
      <c r="AJ6" s="422" t="s">
        <v>122</v>
      </c>
      <c r="AK6" s="422" t="s">
        <v>122</v>
      </c>
      <c r="AL6" s="422" t="s">
        <v>122</v>
      </c>
      <c r="AM6" s="422" t="s">
        <v>122</v>
      </c>
      <c r="AN6" s="422" t="s">
        <v>122</v>
      </c>
      <c r="AO6" s="422" t="s">
        <v>122</v>
      </c>
      <c r="AP6" s="422" t="s">
        <v>122</v>
      </c>
      <c r="AQ6" s="422" t="s">
        <v>122</v>
      </c>
      <c r="AR6" s="422" t="s">
        <v>122</v>
      </c>
      <c r="AS6" s="422" t="s">
        <v>122</v>
      </c>
      <c r="AT6" s="422" t="s">
        <v>122</v>
      </c>
      <c r="AU6" s="422" t="s">
        <v>122</v>
      </c>
      <c r="AV6" s="422" t="s">
        <v>122</v>
      </c>
      <c r="AW6" s="422" t="s">
        <v>122</v>
      </c>
      <c r="AX6" s="422" t="s">
        <v>122</v>
      </c>
      <c r="AY6" s="422" t="s">
        <v>122</v>
      </c>
      <c r="AZ6" s="422" t="s">
        <v>122</v>
      </c>
      <c r="BA6" s="422" t="s">
        <v>122</v>
      </c>
      <c r="BB6" s="422" t="s">
        <v>122</v>
      </c>
      <c r="BC6" s="422" t="s">
        <v>122</v>
      </c>
      <c r="BD6" s="422" t="s">
        <v>122</v>
      </c>
      <c r="BE6" s="422" t="s">
        <v>122</v>
      </c>
      <c r="BF6" s="422" t="s">
        <v>122</v>
      </c>
      <c r="BG6" s="422" t="s">
        <v>122</v>
      </c>
      <c r="BH6" s="422" t="s">
        <v>122</v>
      </c>
      <c r="BI6" s="422" t="s">
        <v>122</v>
      </c>
      <c r="BJ6" s="422" t="s">
        <v>122</v>
      </c>
      <c r="BK6" s="422" t="s">
        <v>122</v>
      </c>
      <c r="BL6" s="422" t="s">
        <v>122</v>
      </c>
      <c r="BM6" s="422" t="s">
        <v>122</v>
      </c>
      <c r="BN6" s="422" t="s">
        <v>122</v>
      </c>
      <c r="BO6" s="422" t="s">
        <v>122</v>
      </c>
      <c r="BP6" s="422" t="s">
        <v>122</v>
      </c>
      <c r="BQ6" s="422" t="s">
        <v>122</v>
      </c>
      <c r="BR6" s="422" t="s">
        <v>122</v>
      </c>
      <c r="BS6" s="422" t="s">
        <v>122</v>
      </c>
      <c r="BT6" s="422" t="s">
        <v>122</v>
      </c>
      <c r="BU6" s="422" t="s">
        <v>122</v>
      </c>
      <c r="BV6" s="422" t="s">
        <v>122</v>
      </c>
      <c r="BW6" s="422" t="s">
        <v>122</v>
      </c>
      <c r="BX6" s="422" t="s">
        <v>122</v>
      </c>
      <c r="BY6" s="422" t="s">
        <v>122</v>
      </c>
      <c r="BZ6" s="422" t="s">
        <v>122</v>
      </c>
      <c r="CA6" s="422" t="s">
        <v>122</v>
      </c>
      <c r="CB6" s="422" t="s">
        <v>122</v>
      </c>
      <c r="CC6" s="422" t="s">
        <v>122</v>
      </c>
      <c r="CD6" s="422" t="s">
        <v>122</v>
      </c>
      <c r="CE6" s="422" t="s">
        <v>122</v>
      </c>
      <c r="CF6" s="422" t="s">
        <v>122</v>
      </c>
      <c r="CG6" s="422" t="s">
        <v>122</v>
      </c>
      <c r="CH6" s="422" t="s">
        <v>122</v>
      </c>
      <c r="CI6" s="422" t="s">
        <v>122</v>
      </c>
      <c r="CJ6" s="422" t="s">
        <v>122</v>
      </c>
      <c r="CK6" s="422" t="s">
        <v>122</v>
      </c>
      <c r="CL6" s="422" t="s">
        <v>122</v>
      </c>
      <c r="CM6" s="422" t="s">
        <v>122</v>
      </c>
    </row>
    <row r="7" spans="2:91" ht="18" customHeight="1">
      <c r="C7" s="2"/>
      <c r="N7" s="425" t="s">
        <v>203</v>
      </c>
      <c r="O7" s="425"/>
      <c r="P7" s="425"/>
      <c r="Q7" s="425"/>
      <c r="R7" s="425"/>
      <c r="S7" s="14"/>
      <c r="U7" s="427"/>
      <c r="V7" s="423"/>
      <c r="W7" s="423"/>
      <c r="X7" s="423"/>
      <c r="Y7" s="423"/>
      <c r="Z7" s="423"/>
      <c r="AA7" s="423"/>
      <c r="AB7" s="423"/>
      <c r="AC7" s="423"/>
      <c r="AD7" s="423"/>
      <c r="AE7" s="423"/>
      <c r="AF7" s="423"/>
      <c r="AG7" s="423"/>
      <c r="AH7" s="423"/>
      <c r="AI7" s="423"/>
      <c r="AJ7" s="423"/>
      <c r="AK7" s="423"/>
      <c r="AL7" s="423"/>
      <c r="AM7" s="423"/>
      <c r="AN7" s="423"/>
      <c r="AO7" s="423"/>
      <c r="AP7" s="423"/>
      <c r="AQ7" s="423"/>
      <c r="AR7" s="423"/>
      <c r="AS7" s="423"/>
      <c r="AT7" s="423"/>
      <c r="AU7" s="423"/>
      <c r="AV7" s="423"/>
      <c r="AW7" s="423"/>
      <c r="AX7" s="423"/>
      <c r="AY7" s="423"/>
      <c r="AZ7" s="423"/>
      <c r="BA7" s="423"/>
      <c r="BB7" s="423"/>
      <c r="BC7" s="423"/>
      <c r="BD7" s="423"/>
      <c r="BE7" s="423"/>
      <c r="BF7" s="423"/>
      <c r="BG7" s="423"/>
      <c r="BH7" s="423"/>
      <c r="BI7" s="423"/>
      <c r="BJ7" s="423"/>
      <c r="BK7" s="423"/>
      <c r="BL7" s="423"/>
      <c r="BM7" s="423"/>
      <c r="BN7" s="423"/>
      <c r="BO7" s="423"/>
      <c r="BP7" s="423"/>
      <c r="BQ7" s="423"/>
      <c r="BR7" s="423"/>
      <c r="BS7" s="423"/>
      <c r="BT7" s="423"/>
      <c r="BU7" s="423"/>
      <c r="BV7" s="423"/>
      <c r="BW7" s="423"/>
      <c r="BX7" s="423"/>
      <c r="BY7" s="423"/>
      <c r="BZ7" s="423"/>
      <c r="CA7" s="423"/>
      <c r="CB7" s="423"/>
      <c r="CC7" s="423"/>
      <c r="CD7" s="423"/>
      <c r="CE7" s="423"/>
      <c r="CF7" s="423"/>
      <c r="CG7" s="423"/>
      <c r="CH7" s="423"/>
      <c r="CI7" s="423"/>
      <c r="CJ7" s="423"/>
      <c r="CK7" s="423"/>
      <c r="CL7" s="423"/>
      <c r="CM7" s="423"/>
    </row>
    <row r="8" spans="2:91" ht="18" customHeight="1">
      <c r="C8" s="2"/>
      <c r="K8" s="1" t="s">
        <v>331</v>
      </c>
      <c r="N8" s="1" t="s">
        <v>204</v>
      </c>
      <c r="P8" s="1" t="s">
        <v>205</v>
      </c>
      <c r="R8" s="1" t="s">
        <v>206</v>
      </c>
      <c r="S8" s="14"/>
      <c r="U8" s="427"/>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3"/>
      <c r="AY8" s="423"/>
      <c r="AZ8" s="423"/>
      <c r="BA8" s="423"/>
      <c r="BB8" s="423"/>
      <c r="BC8" s="423"/>
      <c r="BD8" s="423"/>
      <c r="BE8" s="423"/>
      <c r="BF8" s="423"/>
      <c r="BG8" s="423"/>
      <c r="BH8" s="423"/>
      <c r="BI8" s="423"/>
      <c r="BJ8" s="423"/>
      <c r="BK8" s="423"/>
      <c r="BL8" s="423"/>
      <c r="BM8" s="423"/>
      <c r="BN8" s="423"/>
      <c r="BO8" s="423"/>
      <c r="BP8" s="423"/>
      <c r="BQ8" s="423"/>
      <c r="BR8" s="423"/>
      <c r="BS8" s="423"/>
      <c r="BT8" s="423"/>
      <c r="BU8" s="423"/>
      <c r="BV8" s="423"/>
      <c r="BW8" s="423"/>
      <c r="BX8" s="423"/>
      <c r="BY8" s="423"/>
      <c r="BZ8" s="423"/>
      <c r="CA8" s="423"/>
      <c r="CB8" s="423"/>
      <c r="CC8" s="423"/>
      <c r="CD8" s="423"/>
      <c r="CE8" s="423"/>
      <c r="CF8" s="423"/>
      <c r="CG8" s="423"/>
      <c r="CH8" s="423"/>
      <c r="CI8" s="423"/>
      <c r="CJ8" s="423"/>
      <c r="CK8" s="423"/>
      <c r="CL8" s="423"/>
      <c r="CM8" s="423"/>
    </row>
    <row r="9" spans="2:91" ht="15" customHeight="1">
      <c r="C9" s="8"/>
      <c r="D9" s="7"/>
      <c r="E9" s="7"/>
      <c r="F9" s="7"/>
      <c r="G9" s="52" t="s">
        <v>97</v>
      </c>
      <c r="K9" s="418">
        <v>0</v>
      </c>
      <c r="L9" s="418"/>
      <c r="M9" s="53"/>
      <c r="N9" s="74">
        <v>0</v>
      </c>
      <c r="O9" s="53"/>
      <c r="P9" s="218">
        <f>K9-N9</f>
        <v>0</v>
      </c>
      <c r="Q9" s="53"/>
      <c r="R9" s="221" t="e">
        <f>P9/N9</f>
        <v>#DIV/0!</v>
      </c>
      <c r="S9" s="14"/>
      <c r="U9" s="427"/>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row>
    <row r="10" spans="2:91" ht="3.75" customHeight="1">
      <c r="C10" s="2"/>
      <c r="G10" s="52"/>
      <c r="K10" s="54"/>
      <c r="L10" s="54"/>
      <c r="M10" s="54"/>
      <c r="N10" s="54"/>
      <c r="O10" s="54"/>
      <c r="P10" s="219"/>
      <c r="Q10" s="54"/>
      <c r="R10" s="55"/>
      <c r="S10" s="14"/>
      <c r="U10" s="427"/>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3"/>
      <c r="BJ10" s="423"/>
      <c r="BK10" s="423"/>
      <c r="BL10" s="423"/>
      <c r="BM10" s="423"/>
      <c r="BN10" s="423"/>
      <c r="BO10" s="423"/>
      <c r="BP10" s="423"/>
      <c r="BQ10" s="423"/>
      <c r="BR10" s="423"/>
      <c r="BS10" s="423"/>
      <c r="BT10" s="423"/>
      <c r="BU10" s="423"/>
      <c r="BV10" s="423"/>
      <c r="BW10" s="423"/>
      <c r="BX10" s="423"/>
      <c r="BY10" s="423"/>
      <c r="BZ10" s="423"/>
      <c r="CA10" s="423"/>
      <c r="CB10" s="423"/>
      <c r="CC10" s="423"/>
      <c r="CD10" s="423"/>
      <c r="CE10" s="423"/>
      <c r="CF10" s="423"/>
      <c r="CG10" s="423"/>
      <c r="CH10" s="423"/>
      <c r="CI10" s="423"/>
      <c r="CJ10" s="423"/>
      <c r="CK10" s="423"/>
      <c r="CL10" s="423"/>
      <c r="CM10" s="423"/>
    </row>
    <row r="11" spans="2:91" ht="15.75">
      <c r="C11" s="2"/>
      <c r="G11" s="52" t="s">
        <v>98</v>
      </c>
      <c r="K11" s="418">
        <v>0</v>
      </c>
      <c r="L11" s="418"/>
      <c r="M11" s="53"/>
      <c r="N11" s="74">
        <v>0</v>
      </c>
      <c r="O11" s="53"/>
      <c r="P11" s="218">
        <f>K11-N11</f>
        <v>0</v>
      </c>
      <c r="Q11" s="53"/>
      <c r="R11" s="221" t="e">
        <f>P11/N11</f>
        <v>#DIV/0!</v>
      </c>
      <c r="S11" s="14"/>
      <c r="U11" s="427"/>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3"/>
      <c r="BV11" s="423"/>
      <c r="BW11" s="423"/>
      <c r="BX11" s="423"/>
      <c r="BY11" s="423"/>
      <c r="BZ11" s="423"/>
      <c r="CA11" s="423"/>
      <c r="CB11" s="423"/>
      <c r="CC11" s="423"/>
      <c r="CD11" s="423"/>
      <c r="CE11" s="423"/>
      <c r="CF11" s="423"/>
      <c r="CG11" s="423"/>
      <c r="CH11" s="423"/>
      <c r="CI11" s="423"/>
      <c r="CJ11" s="423"/>
      <c r="CK11" s="423"/>
      <c r="CL11" s="423"/>
      <c r="CM11" s="423"/>
    </row>
    <row r="12" spans="2:91" ht="3.75" customHeight="1">
      <c r="C12" s="2"/>
      <c r="G12" s="52"/>
      <c r="K12" s="54"/>
      <c r="L12" s="54"/>
      <c r="M12" s="54"/>
      <c r="N12" s="54"/>
      <c r="O12" s="54"/>
      <c r="P12" s="54"/>
      <c r="Q12" s="54"/>
      <c r="R12" s="55"/>
      <c r="S12" s="14"/>
      <c r="U12" s="427"/>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c r="BV12" s="423"/>
      <c r="BW12" s="423"/>
      <c r="BX12" s="423"/>
      <c r="BY12" s="423"/>
      <c r="BZ12" s="423"/>
      <c r="CA12" s="423"/>
      <c r="CB12" s="423"/>
      <c r="CC12" s="423"/>
      <c r="CD12" s="423"/>
      <c r="CE12" s="423"/>
      <c r="CF12" s="423"/>
      <c r="CG12" s="423"/>
      <c r="CH12" s="423"/>
      <c r="CI12" s="423"/>
      <c r="CJ12" s="423"/>
      <c r="CK12" s="423"/>
      <c r="CL12" s="423"/>
      <c r="CM12" s="423"/>
    </row>
    <row r="13" spans="2:91" ht="16.5" thickBot="1">
      <c r="C13" s="2"/>
      <c r="G13" s="52" t="s">
        <v>96</v>
      </c>
      <c r="K13" s="419">
        <f>K9+K11</f>
        <v>0</v>
      </c>
      <c r="L13" s="419"/>
      <c r="M13" s="53"/>
      <c r="N13" s="220">
        <f>N11+N9</f>
        <v>0</v>
      </c>
      <c r="O13" s="53"/>
      <c r="P13" s="220">
        <f>K13-N13</f>
        <v>0</v>
      </c>
      <c r="Q13" s="53"/>
      <c r="R13" s="222" t="e">
        <f>P13/N13</f>
        <v>#DIV/0!</v>
      </c>
      <c r="S13" s="14"/>
      <c r="U13" s="427"/>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3"/>
      <c r="BE13" s="423"/>
      <c r="BF13" s="423"/>
      <c r="BG13" s="423"/>
      <c r="BH13" s="423"/>
      <c r="BI13" s="423"/>
      <c r="BJ13" s="423"/>
      <c r="BK13" s="423"/>
      <c r="BL13" s="423"/>
      <c r="BM13" s="423"/>
      <c r="BN13" s="423"/>
      <c r="BO13" s="423"/>
      <c r="BP13" s="423"/>
      <c r="BQ13" s="423"/>
      <c r="BR13" s="423"/>
      <c r="BS13" s="423"/>
      <c r="BT13" s="423"/>
      <c r="BU13" s="423"/>
      <c r="BV13" s="423"/>
      <c r="BW13" s="423"/>
      <c r="BX13" s="423"/>
      <c r="BY13" s="423"/>
      <c r="BZ13" s="423"/>
      <c r="CA13" s="423"/>
      <c r="CB13" s="423"/>
      <c r="CC13" s="423"/>
      <c r="CD13" s="423"/>
      <c r="CE13" s="423"/>
      <c r="CF13" s="423"/>
      <c r="CG13" s="423"/>
      <c r="CH13" s="423"/>
      <c r="CI13" s="423"/>
      <c r="CJ13" s="423"/>
      <c r="CK13" s="423"/>
      <c r="CL13" s="423"/>
      <c r="CM13" s="423"/>
    </row>
    <row r="14" spans="2:91" ht="12.75" customHeight="1" thickTop="1">
      <c r="C14" s="2"/>
      <c r="S14" s="14"/>
      <c r="U14" s="428"/>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row>
    <row r="15" spans="2:91" ht="22.5" customHeight="1">
      <c r="C15" s="406" t="s">
        <v>109</v>
      </c>
      <c r="D15" s="409"/>
      <c r="E15" s="409"/>
      <c r="F15" s="409"/>
      <c r="G15" s="409"/>
      <c r="H15" s="409"/>
      <c r="I15" s="409"/>
      <c r="J15" s="409"/>
      <c r="K15" s="409"/>
      <c r="L15" s="409"/>
      <c r="M15" s="409"/>
      <c r="N15" s="409"/>
      <c r="O15" s="409"/>
      <c r="P15" s="409"/>
      <c r="Q15" s="409"/>
      <c r="R15" s="409"/>
      <c r="S15" s="410"/>
      <c r="U15" s="56" t="s">
        <v>212</v>
      </c>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row>
    <row r="16" spans="2:91" ht="24.75" customHeight="1">
      <c r="C16" s="2"/>
      <c r="S16" s="14"/>
      <c r="U16" s="57" t="s">
        <v>214</v>
      </c>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9"/>
    </row>
    <row r="17" spans="3:91" ht="20.25" customHeight="1">
      <c r="C17" s="43"/>
      <c r="D17" s="27"/>
      <c r="E17" s="27"/>
      <c r="F17" s="27"/>
      <c r="G17" s="52" t="s">
        <v>99</v>
      </c>
      <c r="K17" s="420">
        <f>+'Salary &amp; Benefits'!Q366</f>
        <v>0</v>
      </c>
      <c r="L17" s="420"/>
      <c r="M17" s="42"/>
      <c r="N17" s="42"/>
      <c r="O17" s="42"/>
      <c r="P17" s="42"/>
      <c r="Q17" s="42"/>
      <c r="R17" s="42"/>
      <c r="S17" s="14"/>
      <c r="U17" s="60" t="s">
        <v>192</v>
      </c>
      <c r="V17" s="214">
        <v>0</v>
      </c>
      <c r="W17" s="214">
        <v>0</v>
      </c>
      <c r="X17" s="214">
        <v>0</v>
      </c>
      <c r="Y17" s="214">
        <v>0</v>
      </c>
      <c r="Z17" s="214">
        <v>0</v>
      </c>
      <c r="AA17" s="214">
        <v>0</v>
      </c>
      <c r="AB17" s="214">
        <v>0</v>
      </c>
      <c r="AC17" s="214">
        <v>0</v>
      </c>
      <c r="AD17" s="214">
        <v>0</v>
      </c>
      <c r="AE17" s="214">
        <v>0</v>
      </c>
      <c r="AF17" s="214">
        <v>0</v>
      </c>
      <c r="AG17" s="214">
        <v>0</v>
      </c>
      <c r="AH17" s="214">
        <v>0</v>
      </c>
      <c r="AI17" s="214">
        <v>0</v>
      </c>
      <c r="AJ17" s="214">
        <v>0</v>
      </c>
      <c r="AK17" s="214">
        <v>0</v>
      </c>
      <c r="AL17" s="214">
        <v>0</v>
      </c>
      <c r="AM17" s="214">
        <v>0</v>
      </c>
      <c r="AN17" s="214">
        <v>0</v>
      </c>
      <c r="AO17" s="214">
        <v>0</v>
      </c>
      <c r="AP17" s="214">
        <v>0</v>
      </c>
      <c r="AQ17" s="214">
        <v>0</v>
      </c>
      <c r="AR17" s="214">
        <v>0</v>
      </c>
      <c r="AS17" s="214">
        <v>0</v>
      </c>
      <c r="AT17" s="214">
        <v>0</v>
      </c>
      <c r="AU17" s="214">
        <v>0</v>
      </c>
      <c r="AV17" s="214">
        <v>0</v>
      </c>
      <c r="AW17" s="214">
        <v>0</v>
      </c>
      <c r="AX17" s="214">
        <v>0</v>
      </c>
      <c r="AY17" s="214">
        <v>0</v>
      </c>
      <c r="AZ17" s="214">
        <v>0</v>
      </c>
      <c r="BA17" s="214">
        <v>0</v>
      </c>
      <c r="BB17" s="214">
        <v>0</v>
      </c>
      <c r="BC17" s="214">
        <v>0</v>
      </c>
      <c r="BD17" s="214">
        <v>0</v>
      </c>
      <c r="BE17" s="214">
        <v>0</v>
      </c>
      <c r="BF17" s="214">
        <v>0</v>
      </c>
      <c r="BG17" s="214">
        <v>0</v>
      </c>
      <c r="BH17" s="214">
        <v>0</v>
      </c>
      <c r="BI17" s="214">
        <v>0</v>
      </c>
      <c r="BJ17" s="214">
        <v>0</v>
      </c>
      <c r="BK17" s="214">
        <v>0</v>
      </c>
      <c r="BL17" s="214">
        <v>0</v>
      </c>
      <c r="BM17" s="214">
        <v>0</v>
      </c>
      <c r="BN17" s="214">
        <v>0</v>
      </c>
      <c r="BO17" s="214">
        <v>0</v>
      </c>
      <c r="BP17" s="214">
        <v>0</v>
      </c>
      <c r="BQ17" s="214">
        <v>0</v>
      </c>
      <c r="BR17" s="214">
        <v>0</v>
      </c>
      <c r="BS17" s="214">
        <v>0</v>
      </c>
      <c r="BT17" s="214">
        <v>0</v>
      </c>
      <c r="BU17" s="214">
        <v>0</v>
      </c>
      <c r="BV17" s="214">
        <v>0</v>
      </c>
      <c r="BW17" s="214">
        <v>0</v>
      </c>
      <c r="BX17" s="214">
        <v>0</v>
      </c>
      <c r="BY17" s="214">
        <v>0</v>
      </c>
      <c r="BZ17" s="214">
        <v>0</v>
      </c>
      <c r="CA17" s="214">
        <v>0</v>
      </c>
      <c r="CB17" s="214">
        <v>0</v>
      </c>
      <c r="CC17" s="214">
        <v>0</v>
      </c>
      <c r="CD17" s="214">
        <v>0</v>
      </c>
      <c r="CE17" s="214">
        <v>0</v>
      </c>
      <c r="CF17" s="214">
        <v>0</v>
      </c>
      <c r="CG17" s="214">
        <v>0</v>
      </c>
      <c r="CH17" s="214">
        <v>0</v>
      </c>
      <c r="CI17" s="214">
        <v>0</v>
      </c>
      <c r="CJ17" s="214">
        <v>0</v>
      </c>
      <c r="CK17" s="214">
        <v>0</v>
      </c>
      <c r="CL17" s="214">
        <v>0</v>
      </c>
      <c r="CM17" s="214">
        <v>0</v>
      </c>
    </row>
    <row r="18" spans="3:91" ht="20.25" customHeight="1">
      <c r="C18" s="2"/>
      <c r="G18" s="52" t="s">
        <v>100</v>
      </c>
      <c r="K18" s="421">
        <f>'Operational Expenses'!E117</f>
        <v>0</v>
      </c>
      <c r="L18" s="421"/>
      <c r="M18" s="42"/>
      <c r="N18" s="42"/>
      <c r="O18" s="42"/>
      <c r="P18" s="42"/>
      <c r="Q18" s="42"/>
      <c r="R18" s="42"/>
      <c r="S18" s="14"/>
      <c r="U18" s="60" t="s">
        <v>193</v>
      </c>
      <c r="V18" s="214">
        <v>0</v>
      </c>
      <c r="W18" s="214">
        <v>0</v>
      </c>
      <c r="X18" s="214">
        <v>0</v>
      </c>
      <c r="Y18" s="214">
        <v>0</v>
      </c>
      <c r="Z18" s="214">
        <v>0</v>
      </c>
      <c r="AA18" s="214">
        <v>0</v>
      </c>
      <c r="AB18" s="214">
        <v>0</v>
      </c>
      <c r="AC18" s="214">
        <v>0</v>
      </c>
      <c r="AD18" s="214">
        <v>0</v>
      </c>
      <c r="AE18" s="214">
        <v>0</v>
      </c>
      <c r="AF18" s="214">
        <v>0</v>
      </c>
      <c r="AG18" s="214">
        <v>0</v>
      </c>
      <c r="AH18" s="214">
        <v>0</v>
      </c>
      <c r="AI18" s="214">
        <v>0</v>
      </c>
      <c r="AJ18" s="214">
        <v>0</v>
      </c>
      <c r="AK18" s="214">
        <v>0</v>
      </c>
      <c r="AL18" s="214">
        <v>0</v>
      </c>
      <c r="AM18" s="214">
        <v>0</v>
      </c>
      <c r="AN18" s="214">
        <v>0</v>
      </c>
      <c r="AO18" s="214">
        <v>0</v>
      </c>
      <c r="AP18" s="214">
        <v>0</v>
      </c>
      <c r="AQ18" s="214">
        <v>0</v>
      </c>
      <c r="AR18" s="214">
        <v>0</v>
      </c>
      <c r="AS18" s="214">
        <v>0</v>
      </c>
      <c r="AT18" s="214">
        <v>0</v>
      </c>
      <c r="AU18" s="214">
        <v>0</v>
      </c>
      <c r="AV18" s="214">
        <v>0</v>
      </c>
      <c r="AW18" s="214">
        <v>0</v>
      </c>
      <c r="AX18" s="214">
        <v>0</v>
      </c>
      <c r="AY18" s="214">
        <v>0</v>
      </c>
      <c r="AZ18" s="214">
        <v>0</v>
      </c>
      <c r="BA18" s="214">
        <v>0</v>
      </c>
      <c r="BB18" s="214">
        <v>0</v>
      </c>
      <c r="BC18" s="214">
        <v>0</v>
      </c>
      <c r="BD18" s="214">
        <v>0</v>
      </c>
      <c r="BE18" s="214">
        <v>0</v>
      </c>
      <c r="BF18" s="214">
        <v>0</v>
      </c>
      <c r="BG18" s="214">
        <v>0</v>
      </c>
      <c r="BH18" s="214">
        <v>0</v>
      </c>
      <c r="BI18" s="214">
        <v>0</v>
      </c>
      <c r="BJ18" s="214">
        <v>0</v>
      </c>
      <c r="BK18" s="214">
        <v>0</v>
      </c>
      <c r="BL18" s="214">
        <v>0</v>
      </c>
      <c r="BM18" s="214">
        <v>0</v>
      </c>
      <c r="BN18" s="214">
        <v>0</v>
      </c>
      <c r="BO18" s="214">
        <v>0</v>
      </c>
      <c r="BP18" s="214">
        <v>0</v>
      </c>
      <c r="BQ18" s="214">
        <v>0</v>
      </c>
      <c r="BR18" s="214">
        <v>0</v>
      </c>
      <c r="BS18" s="214">
        <v>0</v>
      </c>
      <c r="BT18" s="214">
        <v>0</v>
      </c>
      <c r="BU18" s="214">
        <v>0</v>
      </c>
      <c r="BV18" s="214">
        <v>0</v>
      </c>
      <c r="BW18" s="214">
        <v>0</v>
      </c>
      <c r="BX18" s="214">
        <v>0</v>
      </c>
      <c r="BY18" s="214">
        <v>0</v>
      </c>
      <c r="BZ18" s="214">
        <v>0</v>
      </c>
      <c r="CA18" s="214">
        <v>0</v>
      </c>
      <c r="CB18" s="214">
        <v>0</v>
      </c>
      <c r="CC18" s="214">
        <v>0</v>
      </c>
      <c r="CD18" s="214">
        <v>0</v>
      </c>
      <c r="CE18" s="214">
        <v>0</v>
      </c>
      <c r="CF18" s="214">
        <v>0</v>
      </c>
      <c r="CG18" s="214">
        <v>0</v>
      </c>
      <c r="CH18" s="214">
        <v>0</v>
      </c>
      <c r="CI18" s="214">
        <v>0</v>
      </c>
      <c r="CJ18" s="214">
        <v>0</v>
      </c>
      <c r="CK18" s="214">
        <v>0</v>
      </c>
      <c r="CL18" s="214">
        <v>0</v>
      </c>
      <c r="CM18" s="214">
        <v>0</v>
      </c>
    </row>
    <row r="19" spans="3:91" ht="20.25" customHeight="1">
      <c r="C19" s="2"/>
      <c r="G19" s="52" t="s">
        <v>101</v>
      </c>
      <c r="K19" s="421">
        <f>Depreciation!AJ17</f>
        <v>0</v>
      </c>
      <c r="L19" s="421"/>
      <c r="M19" s="42"/>
      <c r="N19" s="42"/>
      <c r="O19" s="42"/>
      <c r="P19" s="42"/>
      <c r="Q19" s="42"/>
      <c r="R19" s="42"/>
      <c r="S19" s="14"/>
      <c r="U19" s="60" t="s">
        <v>194</v>
      </c>
      <c r="V19" s="214">
        <v>0</v>
      </c>
      <c r="W19" s="214">
        <v>0</v>
      </c>
      <c r="X19" s="214">
        <v>0</v>
      </c>
      <c r="Y19" s="214">
        <v>0</v>
      </c>
      <c r="Z19" s="214">
        <v>0</v>
      </c>
      <c r="AA19" s="214">
        <v>0</v>
      </c>
      <c r="AB19" s="214">
        <v>0</v>
      </c>
      <c r="AC19" s="214">
        <v>0</v>
      </c>
      <c r="AD19" s="214">
        <v>0</v>
      </c>
      <c r="AE19" s="214">
        <v>0</v>
      </c>
      <c r="AF19" s="214">
        <v>0</v>
      </c>
      <c r="AG19" s="214">
        <v>0</v>
      </c>
      <c r="AH19" s="214">
        <v>0</v>
      </c>
      <c r="AI19" s="214">
        <v>0</v>
      </c>
      <c r="AJ19" s="214">
        <v>0</v>
      </c>
      <c r="AK19" s="214">
        <v>0</v>
      </c>
      <c r="AL19" s="214">
        <v>0</v>
      </c>
      <c r="AM19" s="214">
        <v>0</v>
      </c>
      <c r="AN19" s="214">
        <v>0</v>
      </c>
      <c r="AO19" s="214">
        <v>0</v>
      </c>
      <c r="AP19" s="214">
        <v>0</v>
      </c>
      <c r="AQ19" s="214">
        <v>0</v>
      </c>
      <c r="AR19" s="214">
        <v>0</v>
      </c>
      <c r="AS19" s="214">
        <v>0</v>
      </c>
      <c r="AT19" s="214">
        <v>0</v>
      </c>
      <c r="AU19" s="214">
        <v>0</v>
      </c>
      <c r="AV19" s="214">
        <v>0</v>
      </c>
      <c r="AW19" s="214">
        <v>0</v>
      </c>
      <c r="AX19" s="214">
        <v>0</v>
      </c>
      <c r="AY19" s="214">
        <v>0</v>
      </c>
      <c r="AZ19" s="214">
        <v>0</v>
      </c>
      <c r="BA19" s="214">
        <v>0</v>
      </c>
      <c r="BB19" s="214">
        <v>0</v>
      </c>
      <c r="BC19" s="214">
        <v>0</v>
      </c>
      <c r="BD19" s="214">
        <v>0</v>
      </c>
      <c r="BE19" s="214">
        <v>0</v>
      </c>
      <c r="BF19" s="214">
        <v>0</v>
      </c>
      <c r="BG19" s="214">
        <v>0</v>
      </c>
      <c r="BH19" s="214">
        <v>0</v>
      </c>
      <c r="BI19" s="214">
        <v>0</v>
      </c>
      <c r="BJ19" s="214">
        <v>0</v>
      </c>
      <c r="BK19" s="214">
        <v>0</v>
      </c>
      <c r="BL19" s="214">
        <v>0</v>
      </c>
      <c r="BM19" s="214">
        <v>0</v>
      </c>
      <c r="BN19" s="214">
        <v>0</v>
      </c>
      <c r="BO19" s="214">
        <v>0</v>
      </c>
      <c r="BP19" s="214">
        <v>0</v>
      </c>
      <c r="BQ19" s="214">
        <v>0</v>
      </c>
      <c r="BR19" s="214">
        <v>0</v>
      </c>
      <c r="BS19" s="214">
        <v>0</v>
      </c>
      <c r="BT19" s="214">
        <v>0</v>
      </c>
      <c r="BU19" s="214">
        <v>0</v>
      </c>
      <c r="BV19" s="214">
        <v>0</v>
      </c>
      <c r="BW19" s="214">
        <v>0</v>
      </c>
      <c r="BX19" s="214">
        <v>0</v>
      </c>
      <c r="BY19" s="214">
        <v>0</v>
      </c>
      <c r="BZ19" s="214">
        <v>0</v>
      </c>
      <c r="CA19" s="214">
        <v>0</v>
      </c>
      <c r="CB19" s="214">
        <v>0</v>
      </c>
      <c r="CC19" s="214">
        <v>0</v>
      </c>
      <c r="CD19" s="214">
        <v>0</v>
      </c>
      <c r="CE19" s="214">
        <v>0</v>
      </c>
      <c r="CF19" s="214">
        <v>0</v>
      </c>
      <c r="CG19" s="214">
        <v>0</v>
      </c>
      <c r="CH19" s="214">
        <v>0</v>
      </c>
      <c r="CI19" s="214">
        <v>0</v>
      </c>
      <c r="CJ19" s="214">
        <v>0</v>
      </c>
      <c r="CK19" s="214">
        <v>0</v>
      </c>
      <c r="CL19" s="214">
        <v>0</v>
      </c>
      <c r="CM19" s="214">
        <v>0</v>
      </c>
    </row>
    <row r="20" spans="3:91" ht="21" customHeight="1" thickBot="1">
      <c r="C20" s="2"/>
      <c r="G20" s="52" t="s">
        <v>102</v>
      </c>
      <c r="K20" s="415">
        <f>SUM(K17,K18,K19)</f>
        <v>0</v>
      </c>
      <c r="L20" s="415"/>
      <c r="M20" s="42"/>
      <c r="N20" s="42"/>
      <c r="O20" s="42"/>
      <c r="P20" s="42"/>
      <c r="Q20" s="42"/>
      <c r="R20" s="42"/>
      <c r="S20" s="14"/>
      <c r="U20" s="61"/>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3"/>
    </row>
    <row r="21" spans="3:91" ht="21" customHeight="1" thickTop="1">
      <c r="C21" s="2"/>
      <c r="S21" s="14"/>
      <c r="U21" s="64" t="s">
        <v>213</v>
      </c>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6"/>
    </row>
    <row r="22" spans="3:91" ht="21" customHeight="1">
      <c r="C22" s="406" t="s">
        <v>103</v>
      </c>
      <c r="D22" s="409"/>
      <c r="E22" s="409"/>
      <c r="F22" s="409"/>
      <c r="G22" s="409"/>
      <c r="H22" s="409"/>
      <c r="I22" s="409"/>
      <c r="J22" s="409"/>
      <c r="K22" s="409"/>
      <c r="L22" s="409"/>
      <c r="M22" s="409"/>
      <c r="N22" s="409"/>
      <c r="O22" s="409"/>
      <c r="P22" s="409"/>
      <c r="Q22" s="409"/>
      <c r="R22" s="409"/>
      <c r="S22" s="410"/>
      <c r="U22" s="60" t="s">
        <v>294</v>
      </c>
      <c r="V22" s="67" t="e">
        <f>V17*$K$33</f>
        <v>#DIV/0!</v>
      </c>
      <c r="W22" s="67" t="e">
        <f t="shared" ref="W22:BA22" si="0">W17*$K$33</f>
        <v>#DIV/0!</v>
      </c>
      <c r="X22" s="67" t="e">
        <f t="shared" si="0"/>
        <v>#DIV/0!</v>
      </c>
      <c r="Y22" s="67" t="e">
        <f t="shared" si="0"/>
        <v>#DIV/0!</v>
      </c>
      <c r="Z22" s="67" t="e">
        <f t="shared" si="0"/>
        <v>#DIV/0!</v>
      </c>
      <c r="AA22" s="67" t="e">
        <f t="shared" si="0"/>
        <v>#DIV/0!</v>
      </c>
      <c r="AB22" s="67" t="e">
        <f t="shared" si="0"/>
        <v>#DIV/0!</v>
      </c>
      <c r="AC22" s="67" t="e">
        <f t="shared" si="0"/>
        <v>#DIV/0!</v>
      </c>
      <c r="AD22" s="67" t="e">
        <f t="shared" si="0"/>
        <v>#DIV/0!</v>
      </c>
      <c r="AE22" s="67" t="e">
        <f t="shared" si="0"/>
        <v>#DIV/0!</v>
      </c>
      <c r="AF22" s="67" t="e">
        <f t="shared" si="0"/>
        <v>#DIV/0!</v>
      </c>
      <c r="AG22" s="67" t="e">
        <f t="shared" si="0"/>
        <v>#DIV/0!</v>
      </c>
      <c r="AH22" s="67" t="e">
        <f t="shared" si="0"/>
        <v>#DIV/0!</v>
      </c>
      <c r="AI22" s="67" t="e">
        <f t="shared" si="0"/>
        <v>#DIV/0!</v>
      </c>
      <c r="AJ22" s="67" t="e">
        <f t="shared" si="0"/>
        <v>#DIV/0!</v>
      </c>
      <c r="AK22" s="67" t="e">
        <f t="shared" si="0"/>
        <v>#DIV/0!</v>
      </c>
      <c r="AL22" s="67" t="e">
        <f t="shared" si="0"/>
        <v>#DIV/0!</v>
      </c>
      <c r="AM22" s="67" t="e">
        <f t="shared" si="0"/>
        <v>#DIV/0!</v>
      </c>
      <c r="AN22" s="67" t="e">
        <f t="shared" si="0"/>
        <v>#DIV/0!</v>
      </c>
      <c r="AO22" s="67" t="e">
        <f t="shared" si="0"/>
        <v>#DIV/0!</v>
      </c>
      <c r="AP22" s="67" t="e">
        <f t="shared" si="0"/>
        <v>#DIV/0!</v>
      </c>
      <c r="AQ22" s="67" t="e">
        <f t="shared" si="0"/>
        <v>#DIV/0!</v>
      </c>
      <c r="AR22" s="67" t="e">
        <f t="shared" si="0"/>
        <v>#DIV/0!</v>
      </c>
      <c r="AS22" s="67" t="e">
        <f t="shared" si="0"/>
        <v>#DIV/0!</v>
      </c>
      <c r="AT22" s="67" t="e">
        <f t="shared" si="0"/>
        <v>#DIV/0!</v>
      </c>
      <c r="AU22" s="67" t="e">
        <f t="shared" si="0"/>
        <v>#DIV/0!</v>
      </c>
      <c r="AV22" s="67" t="e">
        <f t="shared" si="0"/>
        <v>#DIV/0!</v>
      </c>
      <c r="AW22" s="67" t="e">
        <f t="shared" si="0"/>
        <v>#DIV/0!</v>
      </c>
      <c r="AX22" s="67" t="e">
        <f t="shared" si="0"/>
        <v>#DIV/0!</v>
      </c>
      <c r="AY22" s="67" t="e">
        <f t="shared" si="0"/>
        <v>#DIV/0!</v>
      </c>
      <c r="AZ22" s="67" t="e">
        <f t="shared" si="0"/>
        <v>#DIV/0!</v>
      </c>
      <c r="BA22" s="67" t="e">
        <f t="shared" si="0"/>
        <v>#DIV/0!</v>
      </c>
      <c r="BB22" s="67" t="e">
        <f t="shared" ref="BB22:CG22" si="1">BB17*$K$33</f>
        <v>#DIV/0!</v>
      </c>
      <c r="BC22" s="67" t="e">
        <f t="shared" si="1"/>
        <v>#DIV/0!</v>
      </c>
      <c r="BD22" s="67" t="e">
        <f t="shared" si="1"/>
        <v>#DIV/0!</v>
      </c>
      <c r="BE22" s="67" t="e">
        <f t="shared" si="1"/>
        <v>#DIV/0!</v>
      </c>
      <c r="BF22" s="67" t="e">
        <f t="shared" si="1"/>
        <v>#DIV/0!</v>
      </c>
      <c r="BG22" s="67" t="e">
        <f t="shared" si="1"/>
        <v>#DIV/0!</v>
      </c>
      <c r="BH22" s="67" t="e">
        <f t="shared" si="1"/>
        <v>#DIV/0!</v>
      </c>
      <c r="BI22" s="67" t="e">
        <f t="shared" si="1"/>
        <v>#DIV/0!</v>
      </c>
      <c r="BJ22" s="67" t="e">
        <f t="shared" si="1"/>
        <v>#DIV/0!</v>
      </c>
      <c r="BK22" s="67" t="e">
        <f t="shared" si="1"/>
        <v>#DIV/0!</v>
      </c>
      <c r="BL22" s="67" t="e">
        <f t="shared" si="1"/>
        <v>#DIV/0!</v>
      </c>
      <c r="BM22" s="67" t="e">
        <f t="shared" si="1"/>
        <v>#DIV/0!</v>
      </c>
      <c r="BN22" s="67" t="e">
        <f t="shared" si="1"/>
        <v>#DIV/0!</v>
      </c>
      <c r="BO22" s="67" t="e">
        <f t="shared" si="1"/>
        <v>#DIV/0!</v>
      </c>
      <c r="BP22" s="67" t="e">
        <f t="shared" si="1"/>
        <v>#DIV/0!</v>
      </c>
      <c r="BQ22" s="67" t="e">
        <f t="shared" si="1"/>
        <v>#DIV/0!</v>
      </c>
      <c r="BR22" s="67" t="e">
        <f t="shared" si="1"/>
        <v>#DIV/0!</v>
      </c>
      <c r="BS22" s="67" t="e">
        <f t="shared" si="1"/>
        <v>#DIV/0!</v>
      </c>
      <c r="BT22" s="67" t="e">
        <f t="shared" si="1"/>
        <v>#DIV/0!</v>
      </c>
      <c r="BU22" s="67" t="e">
        <f t="shared" si="1"/>
        <v>#DIV/0!</v>
      </c>
      <c r="BV22" s="67" t="e">
        <f t="shared" si="1"/>
        <v>#DIV/0!</v>
      </c>
      <c r="BW22" s="67" t="e">
        <f t="shared" si="1"/>
        <v>#DIV/0!</v>
      </c>
      <c r="BX22" s="67" t="e">
        <f t="shared" si="1"/>
        <v>#DIV/0!</v>
      </c>
      <c r="BY22" s="67" t="e">
        <f t="shared" si="1"/>
        <v>#DIV/0!</v>
      </c>
      <c r="BZ22" s="67" t="e">
        <f t="shared" si="1"/>
        <v>#DIV/0!</v>
      </c>
      <c r="CA22" s="67" t="e">
        <f t="shared" si="1"/>
        <v>#DIV/0!</v>
      </c>
      <c r="CB22" s="67" t="e">
        <f t="shared" si="1"/>
        <v>#DIV/0!</v>
      </c>
      <c r="CC22" s="67" t="e">
        <f t="shared" si="1"/>
        <v>#DIV/0!</v>
      </c>
      <c r="CD22" s="67" t="e">
        <f t="shared" si="1"/>
        <v>#DIV/0!</v>
      </c>
      <c r="CE22" s="67" t="e">
        <f t="shared" si="1"/>
        <v>#DIV/0!</v>
      </c>
      <c r="CF22" s="67" t="e">
        <f t="shared" si="1"/>
        <v>#DIV/0!</v>
      </c>
      <c r="CG22" s="67" t="e">
        <f t="shared" si="1"/>
        <v>#DIV/0!</v>
      </c>
      <c r="CH22" s="67" t="e">
        <f t="shared" ref="CH22:CM22" si="2">CH17*$K$33</f>
        <v>#DIV/0!</v>
      </c>
      <c r="CI22" s="67" t="e">
        <f t="shared" si="2"/>
        <v>#DIV/0!</v>
      </c>
      <c r="CJ22" s="67" t="e">
        <f t="shared" si="2"/>
        <v>#DIV/0!</v>
      </c>
      <c r="CK22" s="67" t="e">
        <f t="shared" si="2"/>
        <v>#DIV/0!</v>
      </c>
      <c r="CL22" s="67" t="e">
        <f t="shared" si="2"/>
        <v>#DIV/0!</v>
      </c>
      <c r="CM22" s="67" t="e">
        <f t="shared" si="2"/>
        <v>#DIV/0!</v>
      </c>
    </row>
    <row r="23" spans="3:91" ht="21" customHeight="1">
      <c r="C23" s="68"/>
      <c r="D23" s="45"/>
      <c r="E23" s="45"/>
      <c r="F23" s="45"/>
      <c r="G23" s="45"/>
      <c r="H23" s="45"/>
      <c r="I23" s="45"/>
      <c r="J23" s="45"/>
      <c r="K23" s="45"/>
      <c r="L23" s="45"/>
      <c r="M23" s="45"/>
      <c r="N23" s="45"/>
      <c r="O23" s="45"/>
      <c r="P23" s="45"/>
      <c r="Q23" s="45"/>
      <c r="R23" s="45"/>
      <c r="S23" s="69"/>
      <c r="U23" s="60" t="s">
        <v>295</v>
      </c>
      <c r="V23" s="67" t="e">
        <f t="shared" ref="V23:BA23" si="3">(V18*$K$37)</f>
        <v>#DIV/0!</v>
      </c>
      <c r="W23" s="67" t="e">
        <f t="shared" si="3"/>
        <v>#DIV/0!</v>
      </c>
      <c r="X23" s="67" t="e">
        <f t="shared" si="3"/>
        <v>#DIV/0!</v>
      </c>
      <c r="Y23" s="67" t="e">
        <f t="shared" si="3"/>
        <v>#DIV/0!</v>
      </c>
      <c r="Z23" s="67" t="e">
        <f t="shared" si="3"/>
        <v>#DIV/0!</v>
      </c>
      <c r="AA23" s="67" t="e">
        <f t="shared" si="3"/>
        <v>#DIV/0!</v>
      </c>
      <c r="AB23" s="67" t="e">
        <f t="shared" si="3"/>
        <v>#DIV/0!</v>
      </c>
      <c r="AC23" s="67" t="e">
        <f t="shared" si="3"/>
        <v>#DIV/0!</v>
      </c>
      <c r="AD23" s="67" t="e">
        <f t="shared" si="3"/>
        <v>#DIV/0!</v>
      </c>
      <c r="AE23" s="67" t="e">
        <f t="shared" si="3"/>
        <v>#DIV/0!</v>
      </c>
      <c r="AF23" s="67" t="e">
        <f t="shared" si="3"/>
        <v>#DIV/0!</v>
      </c>
      <c r="AG23" s="67" t="e">
        <f t="shared" si="3"/>
        <v>#DIV/0!</v>
      </c>
      <c r="AH23" s="67" t="e">
        <f t="shared" si="3"/>
        <v>#DIV/0!</v>
      </c>
      <c r="AI23" s="67" t="e">
        <f t="shared" si="3"/>
        <v>#DIV/0!</v>
      </c>
      <c r="AJ23" s="67" t="e">
        <f t="shared" si="3"/>
        <v>#DIV/0!</v>
      </c>
      <c r="AK23" s="67" t="e">
        <f t="shared" si="3"/>
        <v>#DIV/0!</v>
      </c>
      <c r="AL23" s="67" t="e">
        <f t="shared" si="3"/>
        <v>#DIV/0!</v>
      </c>
      <c r="AM23" s="67" t="e">
        <f t="shared" si="3"/>
        <v>#DIV/0!</v>
      </c>
      <c r="AN23" s="67" t="e">
        <f t="shared" si="3"/>
        <v>#DIV/0!</v>
      </c>
      <c r="AO23" s="67" t="e">
        <f t="shared" si="3"/>
        <v>#DIV/0!</v>
      </c>
      <c r="AP23" s="67" t="e">
        <f t="shared" si="3"/>
        <v>#DIV/0!</v>
      </c>
      <c r="AQ23" s="67" t="e">
        <f t="shared" si="3"/>
        <v>#DIV/0!</v>
      </c>
      <c r="AR23" s="67" t="e">
        <f t="shared" si="3"/>
        <v>#DIV/0!</v>
      </c>
      <c r="AS23" s="67" t="e">
        <f t="shared" si="3"/>
        <v>#DIV/0!</v>
      </c>
      <c r="AT23" s="67" t="e">
        <f t="shared" si="3"/>
        <v>#DIV/0!</v>
      </c>
      <c r="AU23" s="67" t="e">
        <f t="shared" si="3"/>
        <v>#DIV/0!</v>
      </c>
      <c r="AV23" s="67" t="e">
        <f t="shared" si="3"/>
        <v>#DIV/0!</v>
      </c>
      <c r="AW23" s="67" t="e">
        <f t="shared" si="3"/>
        <v>#DIV/0!</v>
      </c>
      <c r="AX23" s="67" t="e">
        <f t="shared" si="3"/>
        <v>#DIV/0!</v>
      </c>
      <c r="AY23" s="67" t="e">
        <f t="shared" si="3"/>
        <v>#DIV/0!</v>
      </c>
      <c r="AZ23" s="67" t="e">
        <f t="shared" si="3"/>
        <v>#DIV/0!</v>
      </c>
      <c r="BA23" s="67" t="e">
        <f t="shared" si="3"/>
        <v>#DIV/0!</v>
      </c>
      <c r="BB23" s="67" t="e">
        <f t="shared" ref="BB23:CG23" si="4">(BB18*$K$37)</f>
        <v>#DIV/0!</v>
      </c>
      <c r="BC23" s="67" t="e">
        <f t="shared" si="4"/>
        <v>#DIV/0!</v>
      </c>
      <c r="BD23" s="67" t="e">
        <f t="shared" si="4"/>
        <v>#DIV/0!</v>
      </c>
      <c r="BE23" s="67" t="e">
        <f t="shared" si="4"/>
        <v>#DIV/0!</v>
      </c>
      <c r="BF23" s="67" t="e">
        <f t="shared" si="4"/>
        <v>#DIV/0!</v>
      </c>
      <c r="BG23" s="67" t="e">
        <f t="shared" si="4"/>
        <v>#DIV/0!</v>
      </c>
      <c r="BH23" s="67" t="e">
        <f t="shared" si="4"/>
        <v>#DIV/0!</v>
      </c>
      <c r="BI23" s="67" t="e">
        <f t="shared" si="4"/>
        <v>#DIV/0!</v>
      </c>
      <c r="BJ23" s="67" t="e">
        <f t="shared" si="4"/>
        <v>#DIV/0!</v>
      </c>
      <c r="BK23" s="67" t="e">
        <f t="shared" si="4"/>
        <v>#DIV/0!</v>
      </c>
      <c r="BL23" s="67" t="e">
        <f t="shared" si="4"/>
        <v>#DIV/0!</v>
      </c>
      <c r="BM23" s="67" t="e">
        <f t="shared" si="4"/>
        <v>#DIV/0!</v>
      </c>
      <c r="BN23" s="67" t="e">
        <f t="shared" si="4"/>
        <v>#DIV/0!</v>
      </c>
      <c r="BO23" s="67" t="e">
        <f t="shared" si="4"/>
        <v>#DIV/0!</v>
      </c>
      <c r="BP23" s="67" t="e">
        <f t="shared" si="4"/>
        <v>#DIV/0!</v>
      </c>
      <c r="BQ23" s="67" t="e">
        <f t="shared" si="4"/>
        <v>#DIV/0!</v>
      </c>
      <c r="BR23" s="67" t="e">
        <f t="shared" si="4"/>
        <v>#DIV/0!</v>
      </c>
      <c r="BS23" s="67" t="e">
        <f t="shared" si="4"/>
        <v>#DIV/0!</v>
      </c>
      <c r="BT23" s="67" t="e">
        <f t="shared" si="4"/>
        <v>#DIV/0!</v>
      </c>
      <c r="BU23" s="67" t="e">
        <f t="shared" si="4"/>
        <v>#DIV/0!</v>
      </c>
      <c r="BV23" s="67" t="e">
        <f t="shared" si="4"/>
        <v>#DIV/0!</v>
      </c>
      <c r="BW23" s="67" t="e">
        <f t="shared" si="4"/>
        <v>#DIV/0!</v>
      </c>
      <c r="BX23" s="67" t="e">
        <f t="shared" si="4"/>
        <v>#DIV/0!</v>
      </c>
      <c r="BY23" s="67" t="e">
        <f t="shared" si="4"/>
        <v>#DIV/0!</v>
      </c>
      <c r="BZ23" s="67" t="e">
        <f t="shared" si="4"/>
        <v>#DIV/0!</v>
      </c>
      <c r="CA23" s="67" t="e">
        <f t="shared" si="4"/>
        <v>#DIV/0!</v>
      </c>
      <c r="CB23" s="67" t="e">
        <f t="shared" si="4"/>
        <v>#DIV/0!</v>
      </c>
      <c r="CC23" s="67" t="e">
        <f t="shared" si="4"/>
        <v>#DIV/0!</v>
      </c>
      <c r="CD23" s="67" t="e">
        <f t="shared" si="4"/>
        <v>#DIV/0!</v>
      </c>
      <c r="CE23" s="67" t="e">
        <f t="shared" si="4"/>
        <v>#DIV/0!</v>
      </c>
      <c r="CF23" s="67" t="e">
        <f t="shared" si="4"/>
        <v>#DIV/0!</v>
      </c>
      <c r="CG23" s="67" t="e">
        <f t="shared" si="4"/>
        <v>#DIV/0!</v>
      </c>
      <c r="CH23" s="67" t="e">
        <f t="shared" ref="CH23:CM23" si="5">(CH18*$K$37)</f>
        <v>#DIV/0!</v>
      </c>
      <c r="CI23" s="67" t="e">
        <f t="shared" si="5"/>
        <v>#DIV/0!</v>
      </c>
      <c r="CJ23" s="67" t="e">
        <f t="shared" si="5"/>
        <v>#DIV/0!</v>
      </c>
      <c r="CK23" s="67" t="e">
        <f t="shared" si="5"/>
        <v>#DIV/0!</v>
      </c>
      <c r="CL23" s="67" t="e">
        <f t="shared" si="5"/>
        <v>#DIV/0!</v>
      </c>
      <c r="CM23" s="67" t="e">
        <f t="shared" si="5"/>
        <v>#DIV/0!</v>
      </c>
    </row>
    <row r="24" spans="3:91" ht="15.75">
      <c r="C24" s="2"/>
      <c r="E24" s="52" t="s">
        <v>104</v>
      </c>
      <c r="F24" s="70"/>
      <c r="G24" s="70"/>
      <c r="H24" s="70"/>
      <c r="I24" s="70"/>
      <c r="K24" s="416">
        <v>0</v>
      </c>
      <c r="L24" s="416"/>
      <c r="M24" s="42"/>
      <c r="N24" s="42"/>
      <c r="O24" s="42"/>
      <c r="P24" s="42"/>
      <c r="Q24" s="42"/>
      <c r="R24" s="42"/>
      <c r="S24" s="14"/>
      <c r="U24" s="60" t="s">
        <v>296</v>
      </c>
      <c r="V24" s="67" t="e">
        <f t="shared" ref="V24:BA24" si="6">(V19*$K$37)</f>
        <v>#DIV/0!</v>
      </c>
      <c r="W24" s="67" t="e">
        <f t="shared" si="6"/>
        <v>#DIV/0!</v>
      </c>
      <c r="X24" s="67" t="e">
        <f t="shared" si="6"/>
        <v>#DIV/0!</v>
      </c>
      <c r="Y24" s="67" t="e">
        <f t="shared" si="6"/>
        <v>#DIV/0!</v>
      </c>
      <c r="Z24" s="67" t="e">
        <f t="shared" si="6"/>
        <v>#DIV/0!</v>
      </c>
      <c r="AA24" s="67" t="e">
        <f t="shared" si="6"/>
        <v>#DIV/0!</v>
      </c>
      <c r="AB24" s="67" t="e">
        <f t="shared" si="6"/>
        <v>#DIV/0!</v>
      </c>
      <c r="AC24" s="67" t="e">
        <f t="shared" si="6"/>
        <v>#DIV/0!</v>
      </c>
      <c r="AD24" s="67" t="e">
        <f t="shared" si="6"/>
        <v>#DIV/0!</v>
      </c>
      <c r="AE24" s="67" t="e">
        <f t="shared" si="6"/>
        <v>#DIV/0!</v>
      </c>
      <c r="AF24" s="67" t="e">
        <f t="shared" si="6"/>
        <v>#DIV/0!</v>
      </c>
      <c r="AG24" s="67" t="e">
        <f t="shared" si="6"/>
        <v>#DIV/0!</v>
      </c>
      <c r="AH24" s="67" t="e">
        <f t="shared" si="6"/>
        <v>#DIV/0!</v>
      </c>
      <c r="AI24" s="67" t="e">
        <f t="shared" si="6"/>
        <v>#DIV/0!</v>
      </c>
      <c r="AJ24" s="67" t="e">
        <f t="shared" si="6"/>
        <v>#DIV/0!</v>
      </c>
      <c r="AK24" s="67" t="e">
        <f t="shared" si="6"/>
        <v>#DIV/0!</v>
      </c>
      <c r="AL24" s="67" t="e">
        <f t="shared" si="6"/>
        <v>#DIV/0!</v>
      </c>
      <c r="AM24" s="67" t="e">
        <f t="shared" si="6"/>
        <v>#DIV/0!</v>
      </c>
      <c r="AN24" s="67" t="e">
        <f t="shared" si="6"/>
        <v>#DIV/0!</v>
      </c>
      <c r="AO24" s="67" t="e">
        <f t="shared" si="6"/>
        <v>#DIV/0!</v>
      </c>
      <c r="AP24" s="67" t="e">
        <f t="shared" si="6"/>
        <v>#DIV/0!</v>
      </c>
      <c r="AQ24" s="67" t="e">
        <f t="shared" si="6"/>
        <v>#DIV/0!</v>
      </c>
      <c r="AR24" s="67" t="e">
        <f t="shared" si="6"/>
        <v>#DIV/0!</v>
      </c>
      <c r="AS24" s="67" t="e">
        <f t="shared" si="6"/>
        <v>#DIV/0!</v>
      </c>
      <c r="AT24" s="67" t="e">
        <f t="shared" si="6"/>
        <v>#DIV/0!</v>
      </c>
      <c r="AU24" s="67" t="e">
        <f t="shared" si="6"/>
        <v>#DIV/0!</v>
      </c>
      <c r="AV24" s="67" t="e">
        <f t="shared" si="6"/>
        <v>#DIV/0!</v>
      </c>
      <c r="AW24" s="67" t="e">
        <f t="shared" si="6"/>
        <v>#DIV/0!</v>
      </c>
      <c r="AX24" s="67" t="e">
        <f t="shared" si="6"/>
        <v>#DIV/0!</v>
      </c>
      <c r="AY24" s="67" t="e">
        <f t="shared" si="6"/>
        <v>#DIV/0!</v>
      </c>
      <c r="AZ24" s="67" t="e">
        <f t="shared" si="6"/>
        <v>#DIV/0!</v>
      </c>
      <c r="BA24" s="67" t="e">
        <f t="shared" si="6"/>
        <v>#DIV/0!</v>
      </c>
      <c r="BB24" s="67" t="e">
        <f t="shared" ref="BB24:CG24" si="7">(BB19*$K$37)</f>
        <v>#DIV/0!</v>
      </c>
      <c r="BC24" s="67" t="e">
        <f t="shared" si="7"/>
        <v>#DIV/0!</v>
      </c>
      <c r="BD24" s="67" t="e">
        <f t="shared" si="7"/>
        <v>#DIV/0!</v>
      </c>
      <c r="BE24" s="67" t="e">
        <f t="shared" si="7"/>
        <v>#DIV/0!</v>
      </c>
      <c r="BF24" s="67" t="e">
        <f t="shared" si="7"/>
        <v>#DIV/0!</v>
      </c>
      <c r="BG24" s="67" t="e">
        <f t="shared" si="7"/>
        <v>#DIV/0!</v>
      </c>
      <c r="BH24" s="67" t="e">
        <f t="shared" si="7"/>
        <v>#DIV/0!</v>
      </c>
      <c r="BI24" s="67" t="e">
        <f t="shared" si="7"/>
        <v>#DIV/0!</v>
      </c>
      <c r="BJ24" s="67" t="e">
        <f t="shared" si="7"/>
        <v>#DIV/0!</v>
      </c>
      <c r="BK24" s="67" t="e">
        <f t="shared" si="7"/>
        <v>#DIV/0!</v>
      </c>
      <c r="BL24" s="67" t="e">
        <f t="shared" si="7"/>
        <v>#DIV/0!</v>
      </c>
      <c r="BM24" s="67" t="e">
        <f t="shared" si="7"/>
        <v>#DIV/0!</v>
      </c>
      <c r="BN24" s="67" t="e">
        <f t="shared" si="7"/>
        <v>#DIV/0!</v>
      </c>
      <c r="BO24" s="67" t="e">
        <f t="shared" si="7"/>
        <v>#DIV/0!</v>
      </c>
      <c r="BP24" s="67" t="e">
        <f t="shared" si="7"/>
        <v>#DIV/0!</v>
      </c>
      <c r="BQ24" s="67" t="e">
        <f t="shared" si="7"/>
        <v>#DIV/0!</v>
      </c>
      <c r="BR24" s="67" t="e">
        <f t="shared" si="7"/>
        <v>#DIV/0!</v>
      </c>
      <c r="BS24" s="67" t="e">
        <f t="shared" si="7"/>
        <v>#DIV/0!</v>
      </c>
      <c r="BT24" s="67" t="e">
        <f t="shared" si="7"/>
        <v>#DIV/0!</v>
      </c>
      <c r="BU24" s="67" t="e">
        <f t="shared" si="7"/>
        <v>#DIV/0!</v>
      </c>
      <c r="BV24" s="67" t="e">
        <f t="shared" si="7"/>
        <v>#DIV/0!</v>
      </c>
      <c r="BW24" s="67" t="e">
        <f t="shared" si="7"/>
        <v>#DIV/0!</v>
      </c>
      <c r="BX24" s="67" t="e">
        <f t="shared" si="7"/>
        <v>#DIV/0!</v>
      </c>
      <c r="BY24" s="67" t="e">
        <f t="shared" si="7"/>
        <v>#DIV/0!</v>
      </c>
      <c r="BZ24" s="67" t="e">
        <f t="shared" si="7"/>
        <v>#DIV/0!</v>
      </c>
      <c r="CA24" s="67" t="e">
        <f t="shared" si="7"/>
        <v>#DIV/0!</v>
      </c>
      <c r="CB24" s="67" t="e">
        <f t="shared" si="7"/>
        <v>#DIV/0!</v>
      </c>
      <c r="CC24" s="67" t="e">
        <f t="shared" si="7"/>
        <v>#DIV/0!</v>
      </c>
      <c r="CD24" s="67" t="e">
        <f t="shared" si="7"/>
        <v>#DIV/0!</v>
      </c>
      <c r="CE24" s="67" t="e">
        <f t="shared" si="7"/>
        <v>#DIV/0!</v>
      </c>
      <c r="CF24" s="67" t="e">
        <f t="shared" si="7"/>
        <v>#DIV/0!</v>
      </c>
      <c r="CG24" s="67" t="e">
        <f t="shared" si="7"/>
        <v>#DIV/0!</v>
      </c>
      <c r="CH24" s="67" t="e">
        <f t="shared" ref="CH24:CM24" si="8">(CH19*$K$37)</f>
        <v>#DIV/0!</v>
      </c>
      <c r="CI24" s="67" t="e">
        <f t="shared" si="8"/>
        <v>#DIV/0!</v>
      </c>
      <c r="CJ24" s="67" t="e">
        <f t="shared" si="8"/>
        <v>#DIV/0!</v>
      </c>
      <c r="CK24" s="67" t="e">
        <f t="shared" si="8"/>
        <v>#DIV/0!</v>
      </c>
      <c r="CL24" s="67" t="e">
        <f t="shared" si="8"/>
        <v>#DIV/0!</v>
      </c>
      <c r="CM24" s="67" t="e">
        <f t="shared" si="8"/>
        <v>#DIV/0!</v>
      </c>
    </row>
    <row r="25" spans="3:91" ht="15.75">
      <c r="C25" s="2"/>
      <c r="E25" s="70"/>
      <c r="F25" s="70"/>
      <c r="G25" s="70"/>
      <c r="H25" s="70"/>
      <c r="I25" s="70"/>
      <c r="S25" s="14"/>
      <c r="U25" s="6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2"/>
    </row>
    <row r="26" spans="3:91" ht="16.5" customHeight="1">
      <c r="C26" s="2"/>
      <c r="E26" s="52" t="s">
        <v>106</v>
      </c>
      <c r="F26" s="70"/>
      <c r="G26" s="70"/>
      <c r="H26" s="52" t="s">
        <v>238</v>
      </c>
      <c r="I26" s="70"/>
      <c r="K26" s="416">
        <v>0</v>
      </c>
      <c r="L26" s="416"/>
      <c r="M26" s="42"/>
      <c r="N26" s="42"/>
      <c r="O26" s="42"/>
      <c r="P26" s="42"/>
      <c r="Q26" s="42"/>
      <c r="R26" s="42"/>
      <c r="S26" s="14"/>
      <c r="U26" s="64" t="s">
        <v>215</v>
      </c>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6"/>
    </row>
    <row r="27" spans="3:91" ht="16.5" customHeight="1">
      <c r="C27" s="2"/>
      <c r="E27" s="70"/>
      <c r="F27" s="70"/>
      <c r="G27" s="70"/>
      <c r="H27" s="52" t="s">
        <v>239</v>
      </c>
      <c r="I27" s="70"/>
      <c r="K27" s="416">
        <v>0</v>
      </c>
      <c r="L27" s="416"/>
      <c r="M27" s="42"/>
      <c r="N27" s="42"/>
      <c r="O27" s="42"/>
      <c r="P27" s="42"/>
      <c r="Q27" s="42"/>
      <c r="R27" s="42"/>
      <c r="S27" s="14"/>
      <c r="U27" s="60" t="s">
        <v>200</v>
      </c>
      <c r="V27" s="215">
        <v>0</v>
      </c>
      <c r="W27" s="215">
        <v>0</v>
      </c>
      <c r="X27" s="215">
        <v>0</v>
      </c>
      <c r="Y27" s="215">
        <v>0</v>
      </c>
      <c r="Z27" s="215">
        <v>0</v>
      </c>
      <c r="AA27" s="215">
        <v>0</v>
      </c>
      <c r="AB27" s="215">
        <v>0</v>
      </c>
      <c r="AC27" s="215">
        <v>0</v>
      </c>
      <c r="AD27" s="215">
        <v>0</v>
      </c>
      <c r="AE27" s="215">
        <v>0</v>
      </c>
      <c r="AF27" s="215">
        <v>0</v>
      </c>
      <c r="AG27" s="215">
        <v>0</v>
      </c>
      <c r="AH27" s="215">
        <v>0</v>
      </c>
      <c r="AI27" s="215">
        <v>0</v>
      </c>
      <c r="AJ27" s="215">
        <v>0</v>
      </c>
      <c r="AK27" s="215">
        <v>0</v>
      </c>
      <c r="AL27" s="215">
        <v>0</v>
      </c>
      <c r="AM27" s="215">
        <v>0</v>
      </c>
      <c r="AN27" s="215">
        <v>0</v>
      </c>
      <c r="AO27" s="215">
        <v>0</v>
      </c>
      <c r="AP27" s="215">
        <v>0</v>
      </c>
      <c r="AQ27" s="215">
        <v>0</v>
      </c>
      <c r="AR27" s="215">
        <v>0</v>
      </c>
      <c r="AS27" s="215">
        <v>0</v>
      </c>
      <c r="AT27" s="215">
        <v>0</v>
      </c>
      <c r="AU27" s="215">
        <v>0</v>
      </c>
      <c r="AV27" s="215">
        <v>0</v>
      </c>
      <c r="AW27" s="215">
        <v>0</v>
      </c>
      <c r="AX27" s="215">
        <v>0</v>
      </c>
      <c r="AY27" s="215">
        <v>0</v>
      </c>
      <c r="AZ27" s="215">
        <v>0</v>
      </c>
      <c r="BA27" s="215">
        <v>0</v>
      </c>
      <c r="BB27" s="215">
        <v>0</v>
      </c>
      <c r="BC27" s="215">
        <v>0</v>
      </c>
      <c r="BD27" s="215">
        <v>0</v>
      </c>
      <c r="BE27" s="215">
        <v>0</v>
      </c>
      <c r="BF27" s="215">
        <v>0</v>
      </c>
      <c r="BG27" s="215">
        <v>0</v>
      </c>
      <c r="BH27" s="215">
        <v>0</v>
      </c>
      <c r="BI27" s="215">
        <v>0</v>
      </c>
      <c r="BJ27" s="215">
        <v>0</v>
      </c>
      <c r="BK27" s="215">
        <v>0</v>
      </c>
      <c r="BL27" s="215">
        <v>0</v>
      </c>
      <c r="BM27" s="215">
        <v>0</v>
      </c>
      <c r="BN27" s="215">
        <v>0</v>
      </c>
      <c r="BO27" s="215">
        <v>0</v>
      </c>
      <c r="BP27" s="215">
        <v>0</v>
      </c>
      <c r="BQ27" s="215">
        <v>0</v>
      </c>
      <c r="BR27" s="215">
        <v>0</v>
      </c>
      <c r="BS27" s="215">
        <v>0</v>
      </c>
      <c r="BT27" s="215">
        <v>0</v>
      </c>
      <c r="BU27" s="215">
        <v>0</v>
      </c>
      <c r="BV27" s="215">
        <v>0</v>
      </c>
      <c r="BW27" s="215">
        <v>0</v>
      </c>
      <c r="BX27" s="215">
        <v>0</v>
      </c>
      <c r="BY27" s="215">
        <v>0</v>
      </c>
      <c r="BZ27" s="215">
        <v>0</v>
      </c>
      <c r="CA27" s="215">
        <v>0</v>
      </c>
      <c r="CB27" s="215">
        <v>0</v>
      </c>
      <c r="CC27" s="215">
        <v>0</v>
      </c>
      <c r="CD27" s="215">
        <v>0</v>
      </c>
      <c r="CE27" s="215">
        <v>0</v>
      </c>
      <c r="CF27" s="215">
        <v>0</v>
      </c>
      <c r="CG27" s="215">
        <v>0</v>
      </c>
      <c r="CH27" s="215">
        <v>0</v>
      </c>
      <c r="CI27" s="215">
        <v>0</v>
      </c>
      <c r="CJ27" s="215">
        <v>0</v>
      </c>
      <c r="CK27" s="215">
        <v>0</v>
      </c>
      <c r="CL27" s="215">
        <v>0</v>
      </c>
      <c r="CM27" s="215">
        <v>0</v>
      </c>
    </row>
    <row r="28" spans="3:91" ht="16.5" customHeight="1">
      <c r="C28" s="2"/>
      <c r="S28" s="14"/>
      <c r="U28" s="60" t="s">
        <v>201</v>
      </c>
      <c r="V28" s="215">
        <v>0</v>
      </c>
      <c r="W28" s="215">
        <v>0</v>
      </c>
      <c r="X28" s="215">
        <v>0</v>
      </c>
      <c r="Y28" s="215">
        <v>0</v>
      </c>
      <c r="Z28" s="215">
        <v>0</v>
      </c>
      <c r="AA28" s="215">
        <v>0</v>
      </c>
      <c r="AB28" s="215">
        <v>0</v>
      </c>
      <c r="AC28" s="215">
        <v>0</v>
      </c>
      <c r="AD28" s="215">
        <v>0</v>
      </c>
      <c r="AE28" s="215">
        <v>0</v>
      </c>
      <c r="AF28" s="215">
        <v>0</v>
      </c>
      <c r="AG28" s="215">
        <v>0</v>
      </c>
      <c r="AH28" s="215">
        <v>0</v>
      </c>
      <c r="AI28" s="215">
        <v>0</v>
      </c>
      <c r="AJ28" s="215">
        <v>0</v>
      </c>
      <c r="AK28" s="215">
        <v>0</v>
      </c>
      <c r="AL28" s="215">
        <v>0</v>
      </c>
      <c r="AM28" s="215">
        <v>0</v>
      </c>
      <c r="AN28" s="215">
        <v>0</v>
      </c>
      <c r="AO28" s="215">
        <v>0</v>
      </c>
      <c r="AP28" s="215">
        <v>0</v>
      </c>
      <c r="AQ28" s="215">
        <v>0</v>
      </c>
      <c r="AR28" s="215">
        <v>0</v>
      </c>
      <c r="AS28" s="215">
        <v>0</v>
      </c>
      <c r="AT28" s="215">
        <v>0</v>
      </c>
      <c r="AU28" s="215">
        <v>0</v>
      </c>
      <c r="AV28" s="215">
        <v>0</v>
      </c>
      <c r="AW28" s="215">
        <v>0</v>
      </c>
      <c r="AX28" s="215">
        <v>0</v>
      </c>
      <c r="AY28" s="215">
        <v>0</v>
      </c>
      <c r="AZ28" s="215">
        <v>0</v>
      </c>
      <c r="BA28" s="215">
        <v>0</v>
      </c>
      <c r="BB28" s="215">
        <v>0</v>
      </c>
      <c r="BC28" s="215">
        <v>0</v>
      </c>
      <c r="BD28" s="215">
        <v>0</v>
      </c>
      <c r="BE28" s="215">
        <v>0</v>
      </c>
      <c r="BF28" s="215">
        <v>0</v>
      </c>
      <c r="BG28" s="215">
        <v>0</v>
      </c>
      <c r="BH28" s="215">
        <v>0</v>
      </c>
      <c r="BI28" s="215">
        <v>0</v>
      </c>
      <c r="BJ28" s="215">
        <v>0</v>
      </c>
      <c r="BK28" s="215">
        <v>0</v>
      </c>
      <c r="BL28" s="215">
        <v>0</v>
      </c>
      <c r="BM28" s="215">
        <v>0</v>
      </c>
      <c r="BN28" s="215">
        <v>0</v>
      </c>
      <c r="BO28" s="215">
        <v>0</v>
      </c>
      <c r="BP28" s="215">
        <v>0</v>
      </c>
      <c r="BQ28" s="215">
        <v>0</v>
      </c>
      <c r="BR28" s="215">
        <v>0</v>
      </c>
      <c r="BS28" s="215">
        <v>0</v>
      </c>
      <c r="BT28" s="215">
        <v>0</v>
      </c>
      <c r="BU28" s="215">
        <v>0</v>
      </c>
      <c r="BV28" s="215">
        <v>0</v>
      </c>
      <c r="BW28" s="215">
        <v>0</v>
      </c>
      <c r="BX28" s="215">
        <v>0</v>
      </c>
      <c r="BY28" s="215">
        <v>0</v>
      </c>
      <c r="BZ28" s="215">
        <v>0</v>
      </c>
      <c r="CA28" s="215">
        <v>0</v>
      </c>
      <c r="CB28" s="215">
        <v>0</v>
      </c>
      <c r="CC28" s="215">
        <v>0</v>
      </c>
      <c r="CD28" s="215">
        <v>0</v>
      </c>
      <c r="CE28" s="215">
        <v>0</v>
      </c>
      <c r="CF28" s="215">
        <v>0</v>
      </c>
      <c r="CG28" s="215">
        <v>0</v>
      </c>
      <c r="CH28" s="215">
        <v>0</v>
      </c>
      <c r="CI28" s="215">
        <v>0</v>
      </c>
      <c r="CJ28" s="215">
        <v>0</v>
      </c>
      <c r="CK28" s="215">
        <v>0</v>
      </c>
      <c r="CL28" s="215">
        <v>0</v>
      </c>
      <c r="CM28" s="215">
        <v>0</v>
      </c>
    </row>
    <row r="29" spans="3:91" ht="19.5" customHeight="1">
      <c r="C29" s="411" t="s">
        <v>110</v>
      </c>
      <c r="D29" s="412"/>
      <c r="E29" s="412"/>
      <c r="F29" s="412"/>
      <c r="G29" s="412"/>
      <c r="H29" s="412"/>
      <c r="I29" s="412"/>
      <c r="J29" s="412"/>
      <c r="K29" s="412"/>
      <c r="L29" s="412"/>
      <c r="M29" s="412"/>
      <c r="N29" s="412"/>
      <c r="O29" s="412"/>
      <c r="P29" s="412"/>
      <c r="Q29" s="412"/>
      <c r="R29" s="412"/>
      <c r="S29" s="413"/>
      <c r="U29" s="60" t="s">
        <v>202</v>
      </c>
      <c r="V29" s="215">
        <v>0</v>
      </c>
      <c r="W29" s="215">
        <v>0</v>
      </c>
      <c r="X29" s="215">
        <v>0</v>
      </c>
      <c r="Y29" s="215">
        <v>0</v>
      </c>
      <c r="Z29" s="215">
        <v>0</v>
      </c>
      <c r="AA29" s="215">
        <v>0</v>
      </c>
      <c r="AB29" s="215">
        <v>0</v>
      </c>
      <c r="AC29" s="215">
        <v>0</v>
      </c>
      <c r="AD29" s="215">
        <v>0</v>
      </c>
      <c r="AE29" s="215">
        <v>0</v>
      </c>
      <c r="AF29" s="215">
        <v>0</v>
      </c>
      <c r="AG29" s="215">
        <v>0</v>
      </c>
      <c r="AH29" s="215">
        <v>0</v>
      </c>
      <c r="AI29" s="215">
        <v>0</v>
      </c>
      <c r="AJ29" s="215">
        <v>0</v>
      </c>
      <c r="AK29" s="215">
        <v>0</v>
      </c>
      <c r="AL29" s="215">
        <v>0</v>
      </c>
      <c r="AM29" s="215">
        <v>0</v>
      </c>
      <c r="AN29" s="215">
        <v>0</v>
      </c>
      <c r="AO29" s="215">
        <v>0</v>
      </c>
      <c r="AP29" s="215">
        <v>0</v>
      </c>
      <c r="AQ29" s="215">
        <v>0</v>
      </c>
      <c r="AR29" s="215">
        <v>0</v>
      </c>
      <c r="AS29" s="215">
        <v>0</v>
      </c>
      <c r="AT29" s="215">
        <v>0</v>
      </c>
      <c r="AU29" s="215">
        <v>0</v>
      </c>
      <c r="AV29" s="215">
        <v>0</v>
      </c>
      <c r="AW29" s="215">
        <v>0</v>
      </c>
      <c r="AX29" s="215">
        <v>0</v>
      </c>
      <c r="AY29" s="215">
        <v>0</v>
      </c>
      <c r="AZ29" s="215">
        <v>0</v>
      </c>
      <c r="BA29" s="215">
        <v>0</v>
      </c>
      <c r="BB29" s="215">
        <v>0</v>
      </c>
      <c r="BC29" s="215">
        <v>0</v>
      </c>
      <c r="BD29" s="215">
        <v>0</v>
      </c>
      <c r="BE29" s="215">
        <v>0</v>
      </c>
      <c r="BF29" s="215">
        <v>0</v>
      </c>
      <c r="BG29" s="215">
        <v>0</v>
      </c>
      <c r="BH29" s="215">
        <v>0</v>
      </c>
      <c r="BI29" s="215">
        <v>0</v>
      </c>
      <c r="BJ29" s="215">
        <v>0</v>
      </c>
      <c r="BK29" s="215">
        <v>0</v>
      </c>
      <c r="BL29" s="215">
        <v>0</v>
      </c>
      <c r="BM29" s="215">
        <v>0</v>
      </c>
      <c r="BN29" s="215">
        <v>0</v>
      </c>
      <c r="BO29" s="215">
        <v>0</v>
      </c>
      <c r="BP29" s="215">
        <v>0</v>
      </c>
      <c r="BQ29" s="215">
        <v>0</v>
      </c>
      <c r="BR29" s="215">
        <v>0</v>
      </c>
      <c r="BS29" s="215">
        <v>0</v>
      </c>
      <c r="BT29" s="215">
        <v>0</v>
      </c>
      <c r="BU29" s="215">
        <v>0</v>
      </c>
      <c r="BV29" s="215">
        <v>0</v>
      </c>
      <c r="BW29" s="215">
        <v>0</v>
      </c>
      <c r="BX29" s="215">
        <v>0</v>
      </c>
      <c r="BY29" s="215">
        <v>0</v>
      </c>
      <c r="BZ29" s="215">
        <v>0</v>
      </c>
      <c r="CA29" s="215">
        <v>0</v>
      </c>
      <c r="CB29" s="215">
        <v>0</v>
      </c>
      <c r="CC29" s="215">
        <v>0</v>
      </c>
      <c r="CD29" s="215">
        <v>0</v>
      </c>
      <c r="CE29" s="215">
        <v>0</v>
      </c>
      <c r="CF29" s="215">
        <v>0</v>
      </c>
      <c r="CG29" s="215">
        <v>0</v>
      </c>
      <c r="CH29" s="215">
        <v>0</v>
      </c>
      <c r="CI29" s="215">
        <v>0</v>
      </c>
      <c r="CJ29" s="215">
        <v>0</v>
      </c>
      <c r="CK29" s="215">
        <v>0</v>
      </c>
      <c r="CL29" s="215">
        <v>0</v>
      </c>
      <c r="CM29" s="215">
        <v>0</v>
      </c>
    </row>
    <row r="30" spans="3:91" ht="18.75" customHeight="1">
      <c r="C30" s="2"/>
      <c r="S30" s="14"/>
      <c r="U30" s="61"/>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3"/>
    </row>
    <row r="31" spans="3:91" ht="15.75">
      <c r="C31" s="2"/>
      <c r="G31" s="52" t="s">
        <v>111</v>
      </c>
      <c r="K31" s="414">
        <f>K20-K24-K26+K27</f>
        <v>0</v>
      </c>
      <c r="L31" s="414"/>
      <c r="M31" s="47"/>
      <c r="N31" s="47"/>
      <c r="O31" s="47"/>
      <c r="P31" s="47"/>
      <c r="Q31" s="47"/>
      <c r="R31" s="47"/>
      <c r="S31" s="14"/>
      <c r="U31" s="64" t="s">
        <v>207</v>
      </c>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6"/>
    </row>
    <row r="32" spans="3:91">
      <c r="C32" s="2"/>
      <c r="G32" s="27" t="s">
        <v>96</v>
      </c>
      <c r="K32" s="403">
        <f>K13</f>
        <v>0</v>
      </c>
      <c r="L32" s="403"/>
      <c r="M32" s="48"/>
      <c r="N32" s="48"/>
      <c r="O32" s="48"/>
      <c r="P32" s="48"/>
      <c r="Q32" s="48"/>
      <c r="R32" s="48"/>
      <c r="S32" s="14"/>
      <c r="U32" s="60" t="s">
        <v>208</v>
      </c>
      <c r="V32" s="67">
        <f>V27*V17</f>
        <v>0</v>
      </c>
      <c r="W32" s="67">
        <f t="shared" ref="W32:BA32" si="9">W27*W17</f>
        <v>0</v>
      </c>
      <c r="X32" s="67">
        <f t="shared" si="9"/>
        <v>0</v>
      </c>
      <c r="Y32" s="67">
        <f t="shared" si="9"/>
        <v>0</v>
      </c>
      <c r="Z32" s="67">
        <f t="shared" si="9"/>
        <v>0</v>
      </c>
      <c r="AA32" s="67">
        <f t="shared" si="9"/>
        <v>0</v>
      </c>
      <c r="AB32" s="67">
        <f t="shared" si="9"/>
        <v>0</v>
      </c>
      <c r="AC32" s="67">
        <f t="shared" si="9"/>
        <v>0</v>
      </c>
      <c r="AD32" s="67">
        <f t="shared" si="9"/>
        <v>0</v>
      </c>
      <c r="AE32" s="67">
        <f t="shared" si="9"/>
        <v>0</v>
      </c>
      <c r="AF32" s="67">
        <f t="shared" si="9"/>
        <v>0</v>
      </c>
      <c r="AG32" s="67">
        <f t="shared" si="9"/>
        <v>0</v>
      </c>
      <c r="AH32" s="67">
        <f t="shared" si="9"/>
        <v>0</v>
      </c>
      <c r="AI32" s="67">
        <f t="shared" si="9"/>
        <v>0</v>
      </c>
      <c r="AJ32" s="67">
        <f t="shared" si="9"/>
        <v>0</v>
      </c>
      <c r="AK32" s="67">
        <f t="shared" si="9"/>
        <v>0</v>
      </c>
      <c r="AL32" s="67">
        <f t="shared" si="9"/>
        <v>0</v>
      </c>
      <c r="AM32" s="67">
        <f t="shared" si="9"/>
        <v>0</v>
      </c>
      <c r="AN32" s="67">
        <f t="shared" si="9"/>
        <v>0</v>
      </c>
      <c r="AO32" s="67">
        <f t="shared" si="9"/>
        <v>0</v>
      </c>
      <c r="AP32" s="67">
        <f t="shared" si="9"/>
        <v>0</v>
      </c>
      <c r="AQ32" s="67">
        <f t="shared" si="9"/>
        <v>0</v>
      </c>
      <c r="AR32" s="67">
        <f t="shared" si="9"/>
        <v>0</v>
      </c>
      <c r="AS32" s="67">
        <f t="shared" si="9"/>
        <v>0</v>
      </c>
      <c r="AT32" s="67">
        <f t="shared" si="9"/>
        <v>0</v>
      </c>
      <c r="AU32" s="67">
        <f t="shared" si="9"/>
        <v>0</v>
      </c>
      <c r="AV32" s="67">
        <f t="shared" si="9"/>
        <v>0</v>
      </c>
      <c r="AW32" s="67">
        <f t="shared" si="9"/>
        <v>0</v>
      </c>
      <c r="AX32" s="67">
        <f t="shared" si="9"/>
        <v>0</v>
      </c>
      <c r="AY32" s="67">
        <f t="shared" si="9"/>
        <v>0</v>
      </c>
      <c r="AZ32" s="67">
        <f t="shared" si="9"/>
        <v>0</v>
      </c>
      <c r="BA32" s="67">
        <f t="shared" si="9"/>
        <v>0</v>
      </c>
      <c r="BB32" s="67">
        <f t="shared" ref="BB32:CG32" si="10">BB27*BB17</f>
        <v>0</v>
      </c>
      <c r="BC32" s="67">
        <f t="shared" si="10"/>
        <v>0</v>
      </c>
      <c r="BD32" s="67">
        <f t="shared" si="10"/>
        <v>0</v>
      </c>
      <c r="BE32" s="67">
        <f t="shared" si="10"/>
        <v>0</v>
      </c>
      <c r="BF32" s="67">
        <f t="shared" si="10"/>
        <v>0</v>
      </c>
      <c r="BG32" s="67">
        <f t="shared" si="10"/>
        <v>0</v>
      </c>
      <c r="BH32" s="67">
        <f t="shared" si="10"/>
        <v>0</v>
      </c>
      <c r="BI32" s="67">
        <f t="shared" si="10"/>
        <v>0</v>
      </c>
      <c r="BJ32" s="67">
        <f t="shared" si="10"/>
        <v>0</v>
      </c>
      <c r="BK32" s="67">
        <f t="shared" si="10"/>
        <v>0</v>
      </c>
      <c r="BL32" s="67">
        <f t="shared" si="10"/>
        <v>0</v>
      </c>
      <c r="BM32" s="67">
        <f t="shared" si="10"/>
        <v>0</v>
      </c>
      <c r="BN32" s="67">
        <f t="shared" si="10"/>
        <v>0</v>
      </c>
      <c r="BO32" s="67">
        <f t="shared" si="10"/>
        <v>0</v>
      </c>
      <c r="BP32" s="67">
        <f t="shared" si="10"/>
        <v>0</v>
      </c>
      <c r="BQ32" s="67">
        <f t="shared" si="10"/>
        <v>0</v>
      </c>
      <c r="BR32" s="67">
        <f t="shared" si="10"/>
        <v>0</v>
      </c>
      <c r="BS32" s="67">
        <f t="shared" si="10"/>
        <v>0</v>
      </c>
      <c r="BT32" s="67">
        <f t="shared" si="10"/>
        <v>0</v>
      </c>
      <c r="BU32" s="67">
        <f t="shared" si="10"/>
        <v>0</v>
      </c>
      <c r="BV32" s="67">
        <f t="shared" si="10"/>
        <v>0</v>
      </c>
      <c r="BW32" s="67">
        <f t="shared" si="10"/>
        <v>0</v>
      </c>
      <c r="BX32" s="67">
        <f t="shared" si="10"/>
        <v>0</v>
      </c>
      <c r="BY32" s="67">
        <f t="shared" si="10"/>
        <v>0</v>
      </c>
      <c r="BZ32" s="67">
        <f t="shared" si="10"/>
        <v>0</v>
      </c>
      <c r="CA32" s="67">
        <f t="shared" si="10"/>
        <v>0</v>
      </c>
      <c r="CB32" s="67">
        <f t="shared" si="10"/>
        <v>0</v>
      </c>
      <c r="CC32" s="67">
        <f t="shared" si="10"/>
        <v>0</v>
      </c>
      <c r="CD32" s="67">
        <f t="shared" si="10"/>
        <v>0</v>
      </c>
      <c r="CE32" s="67">
        <f t="shared" si="10"/>
        <v>0</v>
      </c>
      <c r="CF32" s="67">
        <f t="shared" si="10"/>
        <v>0</v>
      </c>
      <c r="CG32" s="67">
        <f t="shared" si="10"/>
        <v>0</v>
      </c>
      <c r="CH32" s="67">
        <f t="shared" ref="CH32:CM32" si="11">CH27*CH17</f>
        <v>0</v>
      </c>
      <c r="CI32" s="67">
        <f t="shared" si="11"/>
        <v>0</v>
      </c>
      <c r="CJ32" s="67">
        <f t="shared" si="11"/>
        <v>0</v>
      </c>
      <c r="CK32" s="67">
        <f t="shared" si="11"/>
        <v>0</v>
      </c>
      <c r="CL32" s="67">
        <f t="shared" si="11"/>
        <v>0</v>
      </c>
      <c r="CM32" s="67">
        <f t="shared" si="11"/>
        <v>0</v>
      </c>
    </row>
    <row r="33" spans="3:91" ht="18" thickBot="1">
      <c r="C33" s="2"/>
      <c r="E33" s="7" t="s">
        <v>112</v>
      </c>
      <c r="K33" s="417" t="e">
        <f>K31/K32</f>
        <v>#DIV/0!</v>
      </c>
      <c r="L33" s="417"/>
      <c r="M33" s="42"/>
      <c r="N33" s="42"/>
      <c r="O33" s="42"/>
      <c r="P33" s="42"/>
      <c r="Q33" s="42"/>
      <c r="R33" s="42"/>
      <c r="S33" s="14"/>
      <c r="U33" s="60" t="s">
        <v>209</v>
      </c>
      <c r="V33" s="67">
        <f>V28*V18</f>
        <v>0</v>
      </c>
      <c r="W33" s="67">
        <f t="shared" ref="W33:BA33" si="12">W28*W18</f>
        <v>0</v>
      </c>
      <c r="X33" s="67">
        <f t="shared" si="12"/>
        <v>0</v>
      </c>
      <c r="Y33" s="67">
        <f t="shared" si="12"/>
        <v>0</v>
      </c>
      <c r="Z33" s="67">
        <f t="shared" si="12"/>
        <v>0</v>
      </c>
      <c r="AA33" s="67">
        <f t="shared" si="12"/>
        <v>0</v>
      </c>
      <c r="AB33" s="67">
        <f t="shared" si="12"/>
        <v>0</v>
      </c>
      <c r="AC33" s="67">
        <f t="shared" si="12"/>
        <v>0</v>
      </c>
      <c r="AD33" s="67">
        <f t="shared" si="12"/>
        <v>0</v>
      </c>
      <c r="AE33" s="67">
        <f t="shared" si="12"/>
        <v>0</v>
      </c>
      <c r="AF33" s="67">
        <f t="shared" si="12"/>
        <v>0</v>
      </c>
      <c r="AG33" s="67">
        <f t="shared" si="12"/>
        <v>0</v>
      </c>
      <c r="AH33" s="67">
        <f t="shared" si="12"/>
        <v>0</v>
      </c>
      <c r="AI33" s="67">
        <f t="shared" si="12"/>
        <v>0</v>
      </c>
      <c r="AJ33" s="67">
        <f t="shared" si="12"/>
        <v>0</v>
      </c>
      <c r="AK33" s="67">
        <f t="shared" si="12"/>
        <v>0</v>
      </c>
      <c r="AL33" s="67">
        <f t="shared" si="12"/>
        <v>0</v>
      </c>
      <c r="AM33" s="67">
        <f t="shared" si="12"/>
        <v>0</v>
      </c>
      <c r="AN33" s="67">
        <f t="shared" si="12"/>
        <v>0</v>
      </c>
      <c r="AO33" s="67">
        <f t="shared" si="12"/>
        <v>0</v>
      </c>
      <c r="AP33" s="67">
        <f t="shared" si="12"/>
        <v>0</v>
      </c>
      <c r="AQ33" s="67">
        <f t="shared" si="12"/>
        <v>0</v>
      </c>
      <c r="AR33" s="67">
        <f t="shared" si="12"/>
        <v>0</v>
      </c>
      <c r="AS33" s="67">
        <f t="shared" si="12"/>
        <v>0</v>
      </c>
      <c r="AT33" s="67">
        <f t="shared" si="12"/>
        <v>0</v>
      </c>
      <c r="AU33" s="67">
        <f t="shared" si="12"/>
        <v>0</v>
      </c>
      <c r="AV33" s="67">
        <f t="shared" si="12"/>
        <v>0</v>
      </c>
      <c r="AW33" s="67">
        <f t="shared" si="12"/>
        <v>0</v>
      </c>
      <c r="AX33" s="67">
        <f t="shared" si="12"/>
        <v>0</v>
      </c>
      <c r="AY33" s="67">
        <f t="shared" si="12"/>
        <v>0</v>
      </c>
      <c r="AZ33" s="67">
        <f t="shared" si="12"/>
        <v>0</v>
      </c>
      <c r="BA33" s="67">
        <f t="shared" si="12"/>
        <v>0</v>
      </c>
      <c r="BB33" s="67">
        <f t="shared" ref="BB33:CG33" si="13">BB28*BB18</f>
        <v>0</v>
      </c>
      <c r="BC33" s="67">
        <f t="shared" si="13"/>
        <v>0</v>
      </c>
      <c r="BD33" s="67">
        <f t="shared" si="13"/>
        <v>0</v>
      </c>
      <c r="BE33" s="67">
        <f t="shared" si="13"/>
        <v>0</v>
      </c>
      <c r="BF33" s="67">
        <f t="shared" si="13"/>
        <v>0</v>
      </c>
      <c r="BG33" s="67">
        <f t="shared" si="13"/>
        <v>0</v>
      </c>
      <c r="BH33" s="67">
        <f t="shared" si="13"/>
        <v>0</v>
      </c>
      <c r="BI33" s="67">
        <f t="shared" si="13"/>
        <v>0</v>
      </c>
      <c r="BJ33" s="67">
        <f t="shared" si="13"/>
        <v>0</v>
      </c>
      <c r="BK33" s="67">
        <f t="shared" si="13"/>
        <v>0</v>
      </c>
      <c r="BL33" s="67">
        <f t="shared" si="13"/>
        <v>0</v>
      </c>
      <c r="BM33" s="67">
        <f t="shared" si="13"/>
        <v>0</v>
      </c>
      <c r="BN33" s="67">
        <f t="shared" si="13"/>
        <v>0</v>
      </c>
      <c r="BO33" s="67">
        <f t="shared" si="13"/>
        <v>0</v>
      </c>
      <c r="BP33" s="67">
        <f t="shared" si="13"/>
        <v>0</v>
      </c>
      <c r="BQ33" s="67">
        <f t="shared" si="13"/>
        <v>0</v>
      </c>
      <c r="BR33" s="67">
        <f t="shared" si="13"/>
        <v>0</v>
      </c>
      <c r="BS33" s="67">
        <f t="shared" si="13"/>
        <v>0</v>
      </c>
      <c r="BT33" s="67">
        <f t="shared" si="13"/>
        <v>0</v>
      </c>
      <c r="BU33" s="67">
        <f t="shared" si="13"/>
        <v>0</v>
      </c>
      <c r="BV33" s="67">
        <f t="shared" si="13"/>
        <v>0</v>
      </c>
      <c r="BW33" s="67">
        <f t="shared" si="13"/>
        <v>0</v>
      </c>
      <c r="BX33" s="67">
        <f t="shared" si="13"/>
        <v>0</v>
      </c>
      <c r="BY33" s="67">
        <f t="shared" si="13"/>
        <v>0</v>
      </c>
      <c r="BZ33" s="67">
        <f t="shared" si="13"/>
        <v>0</v>
      </c>
      <c r="CA33" s="67">
        <f t="shared" si="13"/>
        <v>0</v>
      </c>
      <c r="CB33" s="67">
        <f t="shared" si="13"/>
        <v>0</v>
      </c>
      <c r="CC33" s="67">
        <f t="shared" si="13"/>
        <v>0</v>
      </c>
      <c r="CD33" s="67">
        <f t="shared" si="13"/>
        <v>0</v>
      </c>
      <c r="CE33" s="67">
        <f t="shared" si="13"/>
        <v>0</v>
      </c>
      <c r="CF33" s="67">
        <f t="shared" si="13"/>
        <v>0</v>
      </c>
      <c r="CG33" s="67">
        <f t="shared" si="13"/>
        <v>0</v>
      </c>
      <c r="CH33" s="67">
        <f t="shared" ref="CH33:CM33" si="14">CH28*CH18</f>
        <v>0</v>
      </c>
      <c r="CI33" s="67">
        <f t="shared" si="14"/>
        <v>0</v>
      </c>
      <c r="CJ33" s="67">
        <f t="shared" si="14"/>
        <v>0</v>
      </c>
      <c r="CK33" s="67">
        <f t="shared" si="14"/>
        <v>0</v>
      </c>
      <c r="CL33" s="67">
        <f t="shared" si="14"/>
        <v>0</v>
      </c>
      <c r="CM33" s="67">
        <f t="shared" si="14"/>
        <v>0</v>
      </c>
    </row>
    <row r="34" spans="3:91" ht="18" thickTop="1">
      <c r="C34" s="2"/>
      <c r="E34" s="7"/>
      <c r="K34" s="223"/>
      <c r="L34" s="223"/>
      <c r="M34" s="42"/>
      <c r="N34" s="42"/>
      <c r="O34" s="42"/>
      <c r="P34" s="42"/>
      <c r="Q34" s="42"/>
      <c r="R34" s="42"/>
      <c r="S34" s="14"/>
      <c r="U34" s="60" t="s">
        <v>210</v>
      </c>
      <c r="V34" s="67">
        <f>V29*V19</f>
        <v>0</v>
      </c>
      <c r="W34" s="67">
        <f t="shared" ref="W34:BA34" si="15">W29*W19</f>
        <v>0</v>
      </c>
      <c r="X34" s="67">
        <f t="shared" si="15"/>
        <v>0</v>
      </c>
      <c r="Y34" s="67">
        <f t="shared" si="15"/>
        <v>0</v>
      </c>
      <c r="Z34" s="67">
        <f t="shared" si="15"/>
        <v>0</v>
      </c>
      <c r="AA34" s="67">
        <f t="shared" si="15"/>
        <v>0</v>
      </c>
      <c r="AB34" s="67">
        <f t="shared" si="15"/>
        <v>0</v>
      </c>
      <c r="AC34" s="67">
        <f t="shared" si="15"/>
        <v>0</v>
      </c>
      <c r="AD34" s="67">
        <f t="shared" si="15"/>
        <v>0</v>
      </c>
      <c r="AE34" s="67">
        <f t="shared" si="15"/>
        <v>0</v>
      </c>
      <c r="AF34" s="67">
        <f t="shared" si="15"/>
        <v>0</v>
      </c>
      <c r="AG34" s="67">
        <f t="shared" si="15"/>
        <v>0</v>
      </c>
      <c r="AH34" s="67">
        <f t="shared" si="15"/>
        <v>0</v>
      </c>
      <c r="AI34" s="67">
        <f t="shared" si="15"/>
        <v>0</v>
      </c>
      <c r="AJ34" s="67">
        <f t="shared" si="15"/>
        <v>0</v>
      </c>
      <c r="AK34" s="67">
        <f t="shared" si="15"/>
        <v>0</v>
      </c>
      <c r="AL34" s="67">
        <f t="shared" si="15"/>
        <v>0</v>
      </c>
      <c r="AM34" s="67">
        <f t="shared" si="15"/>
        <v>0</v>
      </c>
      <c r="AN34" s="67">
        <f t="shared" si="15"/>
        <v>0</v>
      </c>
      <c r="AO34" s="67">
        <f t="shared" si="15"/>
        <v>0</v>
      </c>
      <c r="AP34" s="67">
        <f t="shared" si="15"/>
        <v>0</v>
      </c>
      <c r="AQ34" s="67">
        <f t="shared" si="15"/>
        <v>0</v>
      </c>
      <c r="AR34" s="67">
        <f t="shared" si="15"/>
        <v>0</v>
      </c>
      <c r="AS34" s="67">
        <f t="shared" si="15"/>
        <v>0</v>
      </c>
      <c r="AT34" s="67">
        <f t="shared" si="15"/>
        <v>0</v>
      </c>
      <c r="AU34" s="67">
        <f t="shared" si="15"/>
        <v>0</v>
      </c>
      <c r="AV34" s="67">
        <f t="shared" si="15"/>
        <v>0</v>
      </c>
      <c r="AW34" s="67">
        <f t="shared" si="15"/>
        <v>0</v>
      </c>
      <c r="AX34" s="67">
        <f t="shared" si="15"/>
        <v>0</v>
      </c>
      <c r="AY34" s="67">
        <f t="shared" si="15"/>
        <v>0</v>
      </c>
      <c r="AZ34" s="67">
        <f t="shared" si="15"/>
        <v>0</v>
      </c>
      <c r="BA34" s="67">
        <f t="shared" si="15"/>
        <v>0</v>
      </c>
      <c r="BB34" s="67">
        <f t="shared" ref="BB34:CG34" si="16">BB29*BB19</f>
        <v>0</v>
      </c>
      <c r="BC34" s="67">
        <f t="shared" si="16"/>
        <v>0</v>
      </c>
      <c r="BD34" s="67">
        <f t="shared" si="16"/>
        <v>0</v>
      </c>
      <c r="BE34" s="67">
        <f t="shared" si="16"/>
        <v>0</v>
      </c>
      <c r="BF34" s="67">
        <f t="shared" si="16"/>
        <v>0</v>
      </c>
      <c r="BG34" s="67">
        <f t="shared" si="16"/>
        <v>0</v>
      </c>
      <c r="BH34" s="67">
        <f t="shared" si="16"/>
        <v>0</v>
      </c>
      <c r="BI34" s="67">
        <f t="shared" si="16"/>
        <v>0</v>
      </c>
      <c r="BJ34" s="67">
        <f t="shared" si="16"/>
        <v>0</v>
      </c>
      <c r="BK34" s="67">
        <f t="shared" si="16"/>
        <v>0</v>
      </c>
      <c r="BL34" s="67">
        <f t="shared" si="16"/>
        <v>0</v>
      </c>
      <c r="BM34" s="67">
        <f t="shared" si="16"/>
        <v>0</v>
      </c>
      <c r="BN34" s="67">
        <f t="shared" si="16"/>
        <v>0</v>
      </c>
      <c r="BO34" s="67">
        <f t="shared" si="16"/>
        <v>0</v>
      </c>
      <c r="BP34" s="67">
        <f t="shared" si="16"/>
        <v>0</v>
      </c>
      <c r="BQ34" s="67">
        <f t="shared" si="16"/>
        <v>0</v>
      </c>
      <c r="BR34" s="67">
        <f t="shared" si="16"/>
        <v>0</v>
      </c>
      <c r="BS34" s="67">
        <f t="shared" si="16"/>
        <v>0</v>
      </c>
      <c r="BT34" s="67">
        <f t="shared" si="16"/>
        <v>0</v>
      </c>
      <c r="BU34" s="67">
        <f t="shared" si="16"/>
        <v>0</v>
      </c>
      <c r="BV34" s="67">
        <f t="shared" si="16"/>
        <v>0</v>
      </c>
      <c r="BW34" s="67">
        <f t="shared" si="16"/>
        <v>0</v>
      </c>
      <c r="BX34" s="67">
        <f t="shared" si="16"/>
        <v>0</v>
      </c>
      <c r="BY34" s="67">
        <f t="shared" si="16"/>
        <v>0</v>
      </c>
      <c r="BZ34" s="67">
        <f t="shared" si="16"/>
        <v>0</v>
      </c>
      <c r="CA34" s="67">
        <f t="shared" si="16"/>
        <v>0</v>
      </c>
      <c r="CB34" s="67">
        <f t="shared" si="16"/>
        <v>0</v>
      </c>
      <c r="CC34" s="67">
        <f t="shared" si="16"/>
        <v>0</v>
      </c>
      <c r="CD34" s="67">
        <f t="shared" si="16"/>
        <v>0</v>
      </c>
      <c r="CE34" s="67">
        <f t="shared" si="16"/>
        <v>0</v>
      </c>
      <c r="CF34" s="67">
        <f t="shared" si="16"/>
        <v>0</v>
      </c>
      <c r="CG34" s="67">
        <f t="shared" si="16"/>
        <v>0</v>
      </c>
      <c r="CH34" s="67">
        <f t="shared" ref="CH34:CM34" si="17">CH29*CH19</f>
        <v>0</v>
      </c>
      <c r="CI34" s="67">
        <f t="shared" si="17"/>
        <v>0</v>
      </c>
      <c r="CJ34" s="67">
        <f t="shared" si="17"/>
        <v>0</v>
      </c>
      <c r="CK34" s="67">
        <f t="shared" si="17"/>
        <v>0</v>
      </c>
      <c r="CL34" s="67">
        <f t="shared" si="17"/>
        <v>0</v>
      </c>
      <c r="CM34" s="67">
        <f t="shared" si="17"/>
        <v>0</v>
      </c>
    </row>
    <row r="35" spans="3:91" ht="17.25" customHeight="1">
      <c r="C35" s="2"/>
      <c r="E35" s="7" t="s">
        <v>114</v>
      </c>
      <c r="K35" s="402">
        <v>0.54</v>
      </c>
      <c r="L35" s="402"/>
      <c r="M35" s="49"/>
      <c r="N35" s="49"/>
      <c r="O35" s="49"/>
      <c r="P35" s="49"/>
      <c r="Q35" s="49"/>
      <c r="R35" s="49"/>
      <c r="S35" s="14"/>
      <c r="U35" s="61"/>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3"/>
    </row>
    <row r="36" spans="3:91" ht="17.25" customHeight="1">
      <c r="C36" s="2"/>
      <c r="F36" s="7"/>
      <c r="G36" s="7"/>
      <c r="H36" s="7"/>
      <c r="I36" s="7"/>
      <c r="K36" s="42"/>
      <c r="L36" s="42"/>
      <c r="M36" s="42"/>
      <c r="N36" s="42"/>
      <c r="O36" s="42"/>
      <c r="P36" s="42"/>
      <c r="Q36" s="42"/>
      <c r="R36" s="42"/>
      <c r="S36" s="14"/>
      <c r="U36" s="64" t="s">
        <v>297</v>
      </c>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6"/>
    </row>
    <row r="37" spans="3:91" ht="17.25" customHeight="1">
      <c r="C37" s="2"/>
      <c r="E37" s="334" t="s">
        <v>115</v>
      </c>
      <c r="F37" s="334"/>
      <c r="G37" s="334"/>
      <c r="H37" s="334"/>
      <c r="I37" s="334"/>
      <c r="K37" s="404" t="e">
        <f>K33*(1+K35)</f>
        <v>#DIV/0!</v>
      </c>
      <c r="L37" s="404"/>
      <c r="M37" s="42"/>
      <c r="N37" s="42"/>
      <c r="O37" s="42"/>
      <c r="P37" s="42"/>
      <c r="Q37" s="42"/>
      <c r="R37" s="42"/>
      <c r="S37" s="14"/>
      <c r="U37" s="60" t="s">
        <v>195</v>
      </c>
      <c r="V37" s="40" t="e">
        <f>V32-V22</f>
        <v>#DIV/0!</v>
      </c>
      <c r="W37" s="40" t="e">
        <f t="shared" ref="W37:CH37" si="18">W32-W22</f>
        <v>#DIV/0!</v>
      </c>
      <c r="X37" s="40" t="e">
        <f t="shared" si="18"/>
        <v>#DIV/0!</v>
      </c>
      <c r="Y37" s="40" t="e">
        <f t="shared" si="18"/>
        <v>#DIV/0!</v>
      </c>
      <c r="Z37" s="40" t="e">
        <f t="shared" si="18"/>
        <v>#DIV/0!</v>
      </c>
      <c r="AA37" s="40" t="e">
        <f t="shared" si="18"/>
        <v>#DIV/0!</v>
      </c>
      <c r="AB37" s="40" t="e">
        <f t="shared" si="18"/>
        <v>#DIV/0!</v>
      </c>
      <c r="AC37" s="40" t="e">
        <f t="shared" si="18"/>
        <v>#DIV/0!</v>
      </c>
      <c r="AD37" s="40" t="e">
        <f t="shared" si="18"/>
        <v>#DIV/0!</v>
      </c>
      <c r="AE37" s="40" t="e">
        <f t="shared" si="18"/>
        <v>#DIV/0!</v>
      </c>
      <c r="AF37" s="40" t="e">
        <f t="shared" si="18"/>
        <v>#DIV/0!</v>
      </c>
      <c r="AG37" s="40" t="e">
        <f t="shared" si="18"/>
        <v>#DIV/0!</v>
      </c>
      <c r="AH37" s="40" t="e">
        <f t="shared" si="18"/>
        <v>#DIV/0!</v>
      </c>
      <c r="AI37" s="40" t="e">
        <f t="shared" si="18"/>
        <v>#DIV/0!</v>
      </c>
      <c r="AJ37" s="40" t="e">
        <f t="shared" si="18"/>
        <v>#DIV/0!</v>
      </c>
      <c r="AK37" s="40" t="e">
        <f t="shared" si="18"/>
        <v>#DIV/0!</v>
      </c>
      <c r="AL37" s="40" t="e">
        <f t="shared" si="18"/>
        <v>#DIV/0!</v>
      </c>
      <c r="AM37" s="40" t="e">
        <f t="shared" si="18"/>
        <v>#DIV/0!</v>
      </c>
      <c r="AN37" s="40" t="e">
        <f t="shared" si="18"/>
        <v>#DIV/0!</v>
      </c>
      <c r="AO37" s="40" t="e">
        <f t="shared" si="18"/>
        <v>#DIV/0!</v>
      </c>
      <c r="AP37" s="40" t="e">
        <f t="shared" si="18"/>
        <v>#DIV/0!</v>
      </c>
      <c r="AQ37" s="40" t="e">
        <f t="shared" si="18"/>
        <v>#DIV/0!</v>
      </c>
      <c r="AR37" s="40" t="e">
        <f t="shared" si="18"/>
        <v>#DIV/0!</v>
      </c>
      <c r="AS37" s="40" t="e">
        <f t="shared" si="18"/>
        <v>#DIV/0!</v>
      </c>
      <c r="AT37" s="40" t="e">
        <f t="shared" si="18"/>
        <v>#DIV/0!</v>
      </c>
      <c r="AU37" s="40" t="e">
        <f t="shared" si="18"/>
        <v>#DIV/0!</v>
      </c>
      <c r="AV37" s="40" t="e">
        <f t="shared" si="18"/>
        <v>#DIV/0!</v>
      </c>
      <c r="AW37" s="40" t="e">
        <f t="shared" si="18"/>
        <v>#DIV/0!</v>
      </c>
      <c r="AX37" s="40" t="e">
        <f t="shared" si="18"/>
        <v>#DIV/0!</v>
      </c>
      <c r="AY37" s="40" t="e">
        <f t="shared" si="18"/>
        <v>#DIV/0!</v>
      </c>
      <c r="AZ37" s="40" t="e">
        <f t="shared" si="18"/>
        <v>#DIV/0!</v>
      </c>
      <c r="BA37" s="40" t="e">
        <f t="shared" si="18"/>
        <v>#DIV/0!</v>
      </c>
      <c r="BB37" s="40" t="e">
        <f t="shared" si="18"/>
        <v>#DIV/0!</v>
      </c>
      <c r="BC37" s="40" t="e">
        <f t="shared" si="18"/>
        <v>#DIV/0!</v>
      </c>
      <c r="BD37" s="40" t="e">
        <f t="shared" si="18"/>
        <v>#DIV/0!</v>
      </c>
      <c r="BE37" s="40" t="e">
        <f t="shared" si="18"/>
        <v>#DIV/0!</v>
      </c>
      <c r="BF37" s="40" t="e">
        <f t="shared" si="18"/>
        <v>#DIV/0!</v>
      </c>
      <c r="BG37" s="40" t="e">
        <f t="shared" si="18"/>
        <v>#DIV/0!</v>
      </c>
      <c r="BH37" s="40" t="e">
        <f t="shared" si="18"/>
        <v>#DIV/0!</v>
      </c>
      <c r="BI37" s="40" t="e">
        <f t="shared" si="18"/>
        <v>#DIV/0!</v>
      </c>
      <c r="BJ37" s="40" t="e">
        <f t="shared" si="18"/>
        <v>#DIV/0!</v>
      </c>
      <c r="BK37" s="40" t="e">
        <f t="shared" si="18"/>
        <v>#DIV/0!</v>
      </c>
      <c r="BL37" s="40" t="e">
        <f t="shared" si="18"/>
        <v>#DIV/0!</v>
      </c>
      <c r="BM37" s="40" t="e">
        <f t="shared" si="18"/>
        <v>#DIV/0!</v>
      </c>
      <c r="BN37" s="40" t="e">
        <f t="shared" si="18"/>
        <v>#DIV/0!</v>
      </c>
      <c r="BO37" s="40" t="e">
        <f t="shared" si="18"/>
        <v>#DIV/0!</v>
      </c>
      <c r="BP37" s="40" t="e">
        <f t="shared" si="18"/>
        <v>#DIV/0!</v>
      </c>
      <c r="BQ37" s="40" t="e">
        <f t="shared" si="18"/>
        <v>#DIV/0!</v>
      </c>
      <c r="BR37" s="40" t="e">
        <f t="shared" si="18"/>
        <v>#DIV/0!</v>
      </c>
      <c r="BS37" s="40" t="e">
        <f t="shared" si="18"/>
        <v>#DIV/0!</v>
      </c>
      <c r="BT37" s="40" t="e">
        <f t="shared" si="18"/>
        <v>#DIV/0!</v>
      </c>
      <c r="BU37" s="40" t="e">
        <f t="shared" si="18"/>
        <v>#DIV/0!</v>
      </c>
      <c r="BV37" s="40" t="e">
        <f t="shared" si="18"/>
        <v>#DIV/0!</v>
      </c>
      <c r="BW37" s="40" t="e">
        <f t="shared" si="18"/>
        <v>#DIV/0!</v>
      </c>
      <c r="BX37" s="40" t="e">
        <f t="shared" si="18"/>
        <v>#DIV/0!</v>
      </c>
      <c r="BY37" s="40" t="e">
        <f t="shared" si="18"/>
        <v>#DIV/0!</v>
      </c>
      <c r="BZ37" s="40" t="e">
        <f t="shared" si="18"/>
        <v>#DIV/0!</v>
      </c>
      <c r="CA37" s="40" t="e">
        <f t="shared" si="18"/>
        <v>#DIV/0!</v>
      </c>
      <c r="CB37" s="40" t="e">
        <f t="shared" si="18"/>
        <v>#DIV/0!</v>
      </c>
      <c r="CC37" s="40" t="e">
        <f t="shared" si="18"/>
        <v>#DIV/0!</v>
      </c>
      <c r="CD37" s="40" t="e">
        <f t="shared" si="18"/>
        <v>#DIV/0!</v>
      </c>
      <c r="CE37" s="40" t="e">
        <f t="shared" si="18"/>
        <v>#DIV/0!</v>
      </c>
      <c r="CF37" s="40" t="e">
        <f t="shared" si="18"/>
        <v>#DIV/0!</v>
      </c>
      <c r="CG37" s="40" t="e">
        <f t="shared" si="18"/>
        <v>#DIV/0!</v>
      </c>
      <c r="CH37" s="40" t="e">
        <f t="shared" si="18"/>
        <v>#DIV/0!</v>
      </c>
      <c r="CI37" s="40" t="e">
        <f t="shared" ref="CI37:CM37" si="19">CI32-CI22</f>
        <v>#DIV/0!</v>
      </c>
      <c r="CJ37" s="40" t="e">
        <f t="shared" si="19"/>
        <v>#DIV/0!</v>
      </c>
      <c r="CK37" s="40" t="e">
        <f t="shared" si="19"/>
        <v>#DIV/0!</v>
      </c>
      <c r="CL37" s="40" t="e">
        <f t="shared" si="19"/>
        <v>#DIV/0!</v>
      </c>
      <c r="CM37" s="40" t="e">
        <f t="shared" si="19"/>
        <v>#DIV/0!</v>
      </c>
    </row>
    <row r="38" spans="3:91" ht="15.75" thickBot="1">
      <c r="C38" s="2"/>
      <c r="E38" s="334"/>
      <c r="F38" s="334"/>
      <c r="G38" s="334"/>
      <c r="H38" s="334"/>
      <c r="I38" s="334"/>
      <c r="K38" s="405"/>
      <c r="L38" s="405"/>
      <c r="M38" s="42"/>
      <c r="N38" s="42"/>
      <c r="O38" s="42"/>
      <c r="P38" s="42"/>
      <c r="Q38" s="42"/>
      <c r="R38" s="42"/>
      <c r="S38" s="14"/>
      <c r="U38" s="60" t="s">
        <v>216</v>
      </c>
      <c r="V38" s="40" t="e">
        <f>V33-V23</f>
        <v>#DIV/0!</v>
      </c>
      <c r="W38" s="40" t="e">
        <f t="shared" ref="W38:CH38" si="20">W33-W23</f>
        <v>#DIV/0!</v>
      </c>
      <c r="X38" s="40" t="e">
        <f t="shared" si="20"/>
        <v>#DIV/0!</v>
      </c>
      <c r="Y38" s="40" t="e">
        <f t="shared" si="20"/>
        <v>#DIV/0!</v>
      </c>
      <c r="Z38" s="40" t="e">
        <f t="shared" si="20"/>
        <v>#DIV/0!</v>
      </c>
      <c r="AA38" s="40" t="e">
        <f t="shared" si="20"/>
        <v>#DIV/0!</v>
      </c>
      <c r="AB38" s="40" t="e">
        <f t="shared" si="20"/>
        <v>#DIV/0!</v>
      </c>
      <c r="AC38" s="40" t="e">
        <f t="shared" si="20"/>
        <v>#DIV/0!</v>
      </c>
      <c r="AD38" s="40" t="e">
        <f t="shared" si="20"/>
        <v>#DIV/0!</v>
      </c>
      <c r="AE38" s="40" t="e">
        <f t="shared" si="20"/>
        <v>#DIV/0!</v>
      </c>
      <c r="AF38" s="40" t="e">
        <f t="shared" si="20"/>
        <v>#DIV/0!</v>
      </c>
      <c r="AG38" s="40" t="e">
        <f t="shared" si="20"/>
        <v>#DIV/0!</v>
      </c>
      <c r="AH38" s="40" t="e">
        <f t="shared" si="20"/>
        <v>#DIV/0!</v>
      </c>
      <c r="AI38" s="40" t="e">
        <f t="shared" si="20"/>
        <v>#DIV/0!</v>
      </c>
      <c r="AJ38" s="40" t="e">
        <f t="shared" si="20"/>
        <v>#DIV/0!</v>
      </c>
      <c r="AK38" s="40" t="e">
        <f t="shared" si="20"/>
        <v>#DIV/0!</v>
      </c>
      <c r="AL38" s="40" t="e">
        <f t="shared" si="20"/>
        <v>#DIV/0!</v>
      </c>
      <c r="AM38" s="40" t="e">
        <f t="shared" si="20"/>
        <v>#DIV/0!</v>
      </c>
      <c r="AN38" s="40" t="e">
        <f t="shared" si="20"/>
        <v>#DIV/0!</v>
      </c>
      <c r="AO38" s="40" t="e">
        <f t="shared" si="20"/>
        <v>#DIV/0!</v>
      </c>
      <c r="AP38" s="40" t="e">
        <f t="shared" si="20"/>
        <v>#DIV/0!</v>
      </c>
      <c r="AQ38" s="40" t="e">
        <f t="shared" si="20"/>
        <v>#DIV/0!</v>
      </c>
      <c r="AR38" s="40" t="e">
        <f t="shared" si="20"/>
        <v>#DIV/0!</v>
      </c>
      <c r="AS38" s="40" t="e">
        <f t="shared" si="20"/>
        <v>#DIV/0!</v>
      </c>
      <c r="AT38" s="40" t="e">
        <f t="shared" si="20"/>
        <v>#DIV/0!</v>
      </c>
      <c r="AU38" s="40" t="e">
        <f t="shared" si="20"/>
        <v>#DIV/0!</v>
      </c>
      <c r="AV38" s="40" t="e">
        <f t="shared" si="20"/>
        <v>#DIV/0!</v>
      </c>
      <c r="AW38" s="40" t="e">
        <f t="shared" si="20"/>
        <v>#DIV/0!</v>
      </c>
      <c r="AX38" s="40" t="e">
        <f t="shared" si="20"/>
        <v>#DIV/0!</v>
      </c>
      <c r="AY38" s="40" t="e">
        <f t="shared" si="20"/>
        <v>#DIV/0!</v>
      </c>
      <c r="AZ38" s="40" t="e">
        <f t="shared" si="20"/>
        <v>#DIV/0!</v>
      </c>
      <c r="BA38" s="40" t="e">
        <f t="shared" si="20"/>
        <v>#DIV/0!</v>
      </c>
      <c r="BB38" s="40" t="e">
        <f t="shared" si="20"/>
        <v>#DIV/0!</v>
      </c>
      <c r="BC38" s="40" t="e">
        <f t="shared" si="20"/>
        <v>#DIV/0!</v>
      </c>
      <c r="BD38" s="40" t="e">
        <f t="shared" si="20"/>
        <v>#DIV/0!</v>
      </c>
      <c r="BE38" s="40" t="e">
        <f t="shared" si="20"/>
        <v>#DIV/0!</v>
      </c>
      <c r="BF38" s="40" t="e">
        <f t="shared" si="20"/>
        <v>#DIV/0!</v>
      </c>
      <c r="BG38" s="40" t="e">
        <f t="shared" si="20"/>
        <v>#DIV/0!</v>
      </c>
      <c r="BH38" s="40" t="e">
        <f t="shared" si="20"/>
        <v>#DIV/0!</v>
      </c>
      <c r="BI38" s="40" t="e">
        <f t="shared" si="20"/>
        <v>#DIV/0!</v>
      </c>
      <c r="BJ38" s="40" t="e">
        <f t="shared" si="20"/>
        <v>#DIV/0!</v>
      </c>
      <c r="BK38" s="40" t="e">
        <f t="shared" si="20"/>
        <v>#DIV/0!</v>
      </c>
      <c r="BL38" s="40" t="e">
        <f t="shared" si="20"/>
        <v>#DIV/0!</v>
      </c>
      <c r="BM38" s="40" t="e">
        <f t="shared" si="20"/>
        <v>#DIV/0!</v>
      </c>
      <c r="BN38" s="40" t="e">
        <f t="shared" si="20"/>
        <v>#DIV/0!</v>
      </c>
      <c r="BO38" s="40" t="e">
        <f t="shared" si="20"/>
        <v>#DIV/0!</v>
      </c>
      <c r="BP38" s="40" t="e">
        <f t="shared" si="20"/>
        <v>#DIV/0!</v>
      </c>
      <c r="BQ38" s="40" t="e">
        <f t="shared" si="20"/>
        <v>#DIV/0!</v>
      </c>
      <c r="BR38" s="40" t="e">
        <f t="shared" si="20"/>
        <v>#DIV/0!</v>
      </c>
      <c r="BS38" s="40" t="e">
        <f t="shared" si="20"/>
        <v>#DIV/0!</v>
      </c>
      <c r="BT38" s="40" t="e">
        <f t="shared" si="20"/>
        <v>#DIV/0!</v>
      </c>
      <c r="BU38" s="40" t="e">
        <f t="shared" si="20"/>
        <v>#DIV/0!</v>
      </c>
      <c r="BV38" s="40" t="e">
        <f t="shared" si="20"/>
        <v>#DIV/0!</v>
      </c>
      <c r="BW38" s="40" t="e">
        <f t="shared" si="20"/>
        <v>#DIV/0!</v>
      </c>
      <c r="BX38" s="40" t="e">
        <f t="shared" si="20"/>
        <v>#DIV/0!</v>
      </c>
      <c r="BY38" s="40" t="e">
        <f t="shared" si="20"/>
        <v>#DIV/0!</v>
      </c>
      <c r="BZ38" s="40" t="e">
        <f t="shared" si="20"/>
        <v>#DIV/0!</v>
      </c>
      <c r="CA38" s="40" t="e">
        <f t="shared" si="20"/>
        <v>#DIV/0!</v>
      </c>
      <c r="CB38" s="40" t="e">
        <f t="shared" si="20"/>
        <v>#DIV/0!</v>
      </c>
      <c r="CC38" s="40" t="e">
        <f t="shared" si="20"/>
        <v>#DIV/0!</v>
      </c>
      <c r="CD38" s="40" t="e">
        <f t="shared" si="20"/>
        <v>#DIV/0!</v>
      </c>
      <c r="CE38" s="40" t="e">
        <f t="shared" si="20"/>
        <v>#DIV/0!</v>
      </c>
      <c r="CF38" s="40" t="e">
        <f t="shared" si="20"/>
        <v>#DIV/0!</v>
      </c>
      <c r="CG38" s="40" t="e">
        <f t="shared" si="20"/>
        <v>#DIV/0!</v>
      </c>
      <c r="CH38" s="40" t="e">
        <f t="shared" si="20"/>
        <v>#DIV/0!</v>
      </c>
      <c r="CI38" s="40" t="e">
        <f t="shared" ref="CI38:CM38" si="21">CI33-CI23</f>
        <v>#DIV/0!</v>
      </c>
      <c r="CJ38" s="40" t="e">
        <f t="shared" si="21"/>
        <v>#DIV/0!</v>
      </c>
      <c r="CK38" s="40" t="e">
        <f t="shared" si="21"/>
        <v>#DIV/0!</v>
      </c>
      <c r="CL38" s="40" t="e">
        <f t="shared" si="21"/>
        <v>#DIV/0!</v>
      </c>
      <c r="CM38" s="40" t="e">
        <f t="shared" si="21"/>
        <v>#DIV/0!</v>
      </c>
    </row>
    <row r="39" spans="3:91" ht="16.5" thickTop="1" thickBot="1">
      <c r="C39" s="11"/>
      <c r="D39" s="12"/>
      <c r="E39" s="12"/>
      <c r="F39" s="12"/>
      <c r="G39" s="12"/>
      <c r="H39" s="12"/>
      <c r="I39" s="12"/>
      <c r="J39" s="12"/>
      <c r="K39" s="12"/>
      <c r="L39" s="12"/>
      <c r="M39" s="12"/>
      <c r="N39" s="12"/>
      <c r="O39" s="12"/>
      <c r="P39" s="12"/>
      <c r="Q39" s="12"/>
      <c r="R39" s="12"/>
      <c r="S39" s="13"/>
      <c r="U39" s="60" t="s">
        <v>198</v>
      </c>
      <c r="V39" s="73" t="e">
        <f>V34-V24</f>
        <v>#DIV/0!</v>
      </c>
      <c r="W39" s="73" t="e">
        <f t="shared" ref="W39:CH39" si="22">W34-W24</f>
        <v>#DIV/0!</v>
      </c>
      <c r="X39" s="73" t="e">
        <f t="shared" si="22"/>
        <v>#DIV/0!</v>
      </c>
      <c r="Y39" s="73" t="e">
        <f t="shared" si="22"/>
        <v>#DIV/0!</v>
      </c>
      <c r="Z39" s="73" t="e">
        <f t="shared" si="22"/>
        <v>#DIV/0!</v>
      </c>
      <c r="AA39" s="73" t="e">
        <f t="shared" si="22"/>
        <v>#DIV/0!</v>
      </c>
      <c r="AB39" s="73" t="e">
        <f t="shared" si="22"/>
        <v>#DIV/0!</v>
      </c>
      <c r="AC39" s="73" t="e">
        <f t="shared" si="22"/>
        <v>#DIV/0!</v>
      </c>
      <c r="AD39" s="73" t="e">
        <f t="shared" si="22"/>
        <v>#DIV/0!</v>
      </c>
      <c r="AE39" s="73" t="e">
        <f t="shared" si="22"/>
        <v>#DIV/0!</v>
      </c>
      <c r="AF39" s="73" t="e">
        <f t="shared" si="22"/>
        <v>#DIV/0!</v>
      </c>
      <c r="AG39" s="73" t="e">
        <f t="shared" si="22"/>
        <v>#DIV/0!</v>
      </c>
      <c r="AH39" s="73" t="e">
        <f t="shared" si="22"/>
        <v>#DIV/0!</v>
      </c>
      <c r="AI39" s="73" t="e">
        <f t="shared" si="22"/>
        <v>#DIV/0!</v>
      </c>
      <c r="AJ39" s="73" t="e">
        <f t="shared" si="22"/>
        <v>#DIV/0!</v>
      </c>
      <c r="AK39" s="73" t="e">
        <f t="shared" si="22"/>
        <v>#DIV/0!</v>
      </c>
      <c r="AL39" s="73" t="e">
        <f t="shared" si="22"/>
        <v>#DIV/0!</v>
      </c>
      <c r="AM39" s="73" t="e">
        <f t="shared" si="22"/>
        <v>#DIV/0!</v>
      </c>
      <c r="AN39" s="73" t="e">
        <f t="shared" si="22"/>
        <v>#DIV/0!</v>
      </c>
      <c r="AO39" s="73" t="e">
        <f t="shared" si="22"/>
        <v>#DIV/0!</v>
      </c>
      <c r="AP39" s="73" t="e">
        <f t="shared" si="22"/>
        <v>#DIV/0!</v>
      </c>
      <c r="AQ39" s="73" t="e">
        <f t="shared" si="22"/>
        <v>#DIV/0!</v>
      </c>
      <c r="AR39" s="73" t="e">
        <f t="shared" si="22"/>
        <v>#DIV/0!</v>
      </c>
      <c r="AS39" s="73" t="e">
        <f t="shared" si="22"/>
        <v>#DIV/0!</v>
      </c>
      <c r="AT39" s="73" t="e">
        <f t="shared" si="22"/>
        <v>#DIV/0!</v>
      </c>
      <c r="AU39" s="73" t="e">
        <f t="shared" si="22"/>
        <v>#DIV/0!</v>
      </c>
      <c r="AV39" s="73" t="e">
        <f t="shared" si="22"/>
        <v>#DIV/0!</v>
      </c>
      <c r="AW39" s="73" t="e">
        <f t="shared" si="22"/>
        <v>#DIV/0!</v>
      </c>
      <c r="AX39" s="73" t="e">
        <f t="shared" si="22"/>
        <v>#DIV/0!</v>
      </c>
      <c r="AY39" s="73" t="e">
        <f t="shared" si="22"/>
        <v>#DIV/0!</v>
      </c>
      <c r="AZ39" s="73" t="e">
        <f t="shared" si="22"/>
        <v>#DIV/0!</v>
      </c>
      <c r="BA39" s="73" t="e">
        <f t="shared" si="22"/>
        <v>#DIV/0!</v>
      </c>
      <c r="BB39" s="73" t="e">
        <f t="shared" si="22"/>
        <v>#DIV/0!</v>
      </c>
      <c r="BC39" s="73" t="e">
        <f t="shared" si="22"/>
        <v>#DIV/0!</v>
      </c>
      <c r="BD39" s="73" t="e">
        <f t="shared" si="22"/>
        <v>#DIV/0!</v>
      </c>
      <c r="BE39" s="73" t="e">
        <f t="shared" si="22"/>
        <v>#DIV/0!</v>
      </c>
      <c r="BF39" s="73" t="e">
        <f t="shared" si="22"/>
        <v>#DIV/0!</v>
      </c>
      <c r="BG39" s="73" t="e">
        <f t="shared" si="22"/>
        <v>#DIV/0!</v>
      </c>
      <c r="BH39" s="73" t="e">
        <f t="shared" si="22"/>
        <v>#DIV/0!</v>
      </c>
      <c r="BI39" s="73" t="e">
        <f t="shared" si="22"/>
        <v>#DIV/0!</v>
      </c>
      <c r="BJ39" s="73" t="e">
        <f t="shared" si="22"/>
        <v>#DIV/0!</v>
      </c>
      <c r="BK39" s="73" t="e">
        <f t="shared" si="22"/>
        <v>#DIV/0!</v>
      </c>
      <c r="BL39" s="73" t="e">
        <f t="shared" si="22"/>
        <v>#DIV/0!</v>
      </c>
      <c r="BM39" s="73" t="e">
        <f t="shared" si="22"/>
        <v>#DIV/0!</v>
      </c>
      <c r="BN39" s="73" t="e">
        <f t="shared" si="22"/>
        <v>#DIV/0!</v>
      </c>
      <c r="BO39" s="73" t="e">
        <f t="shared" si="22"/>
        <v>#DIV/0!</v>
      </c>
      <c r="BP39" s="73" t="e">
        <f t="shared" si="22"/>
        <v>#DIV/0!</v>
      </c>
      <c r="BQ39" s="73" t="e">
        <f t="shared" si="22"/>
        <v>#DIV/0!</v>
      </c>
      <c r="BR39" s="73" t="e">
        <f t="shared" si="22"/>
        <v>#DIV/0!</v>
      </c>
      <c r="BS39" s="73" t="e">
        <f t="shared" si="22"/>
        <v>#DIV/0!</v>
      </c>
      <c r="BT39" s="73" t="e">
        <f t="shared" si="22"/>
        <v>#DIV/0!</v>
      </c>
      <c r="BU39" s="73" t="e">
        <f t="shared" si="22"/>
        <v>#DIV/0!</v>
      </c>
      <c r="BV39" s="73" t="e">
        <f t="shared" si="22"/>
        <v>#DIV/0!</v>
      </c>
      <c r="BW39" s="73" t="e">
        <f t="shared" si="22"/>
        <v>#DIV/0!</v>
      </c>
      <c r="BX39" s="73" t="e">
        <f t="shared" si="22"/>
        <v>#DIV/0!</v>
      </c>
      <c r="BY39" s="73" t="e">
        <f t="shared" si="22"/>
        <v>#DIV/0!</v>
      </c>
      <c r="BZ39" s="73" t="e">
        <f t="shared" si="22"/>
        <v>#DIV/0!</v>
      </c>
      <c r="CA39" s="73" t="e">
        <f t="shared" si="22"/>
        <v>#DIV/0!</v>
      </c>
      <c r="CB39" s="73" t="e">
        <f t="shared" si="22"/>
        <v>#DIV/0!</v>
      </c>
      <c r="CC39" s="73" t="e">
        <f t="shared" si="22"/>
        <v>#DIV/0!</v>
      </c>
      <c r="CD39" s="73" t="e">
        <f t="shared" si="22"/>
        <v>#DIV/0!</v>
      </c>
      <c r="CE39" s="73" t="e">
        <f t="shared" si="22"/>
        <v>#DIV/0!</v>
      </c>
      <c r="CF39" s="73" t="e">
        <f t="shared" si="22"/>
        <v>#DIV/0!</v>
      </c>
      <c r="CG39" s="73" t="e">
        <f t="shared" si="22"/>
        <v>#DIV/0!</v>
      </c>
      <c r="CH39" s="73" t="e">
        <f t="shared" si="22"/>
        <v>#DIV/0!</v>
      </c>
      <c r="CI39" s="73" t="e">
        <f t="shared" ref="CI39:CM39" si="23">CI34-CI24</f>
        <v>#DIV/0!</v>
      </c>
      <c r="CJ39" s="73" t="e">
        <f t="shared" si="23"/>
        <v>#DIV/0!</v>
      </c>
      <c r="CK39" s="73" t="e">
        <f t="shared" si="23"/>
        <v>#DIV/0!</v>
      </c>
      <c r="CL39" s="73" t="e">
        <f t="shared" si="23"/>
        <v>#DIV/0!</v>
      </c>
      <c r="CM39" s="73" t="e">
        <f t="shared" si="23"/>
        <v>#DIV/0!</v>
      </c>
    </row>
    <row r="40" spans="3:91" ht="15" customHeight="1" thickBot="1">
      <c r="U40" s="216" t="s">
        <v>217</v>
      </c>
      <c r="V40" s="217" t="e">
        <f>SUM(V37:V39)</f>
        <v>#DIV/0!</v>
      </c>
      <c r="W40" s="217" t="e">
        <f t="shared" ref="W40:CH40" si="24">SUM(W37:W39)</f>
        <v>#DIV/0!</v>
      </c>
      <c r="X40" s="217" t="e">
        <f t="shared" si="24"/>
        <v>#DIV/0!</v>
      </c>
      <c r="Y40" s="217" t="e">
        <f t="shared" si="24"/>
        <v>#DIV/0!</v>
      </c>
      <c r="Z40" s="217" t="e">
        <f t="shared" si="24"/>
        <v>#DIV/0!</v>
      </c>
      <c r="AA40" s="217" t="e">
        <f t="shared" si="24"/>
        <v>#DIV/0!</v>
      </c>
      <c r="AB40" s="217" t="e">
        <f t="shared" si="24"/>
        <v>#DIV/0!</v>
      </c>
      <c r="AC40" s="217" t="e">
        <f t="shared" si="24"/>
        <v>#DIV/0!</v>
      </c>
      <c r="AD40" s="217" t="e">
        <f t="shared" si="24"/>
        <v>#DIV/0!</v>
      </c>
      <c r="AE40" s="217" t="e">
        <f t="shared" si="24"/>
        <v>#DIV/0!</v>
      </c>
      <c r="AF40" s="217" t="e">
        <f t="shared" si="24"/>
        <v>#DIV/0!</v>
      </c>
      <c r="AG40" s="217" t="e">
        <f t="shared" si="24"/>
        <v>#DIV/0!</v>
      </c>
      <c r="AH40" s="217" t="e">
        <f t="shared" si="24"/>
        <v>#DIV/0!</v>
      </c>
      <c r="AI40" s="217" t="e">
        <f t="shared" si="24"/>
        <v>#DIV/0!</v>
      </c>
      <c r="AJ40" s="217" t="e">
        <f t="shared" si="24"/>
        <v>#DIV/0!</v>
      </c>
      <c r="AK40" s="217" t="e">
        <f t="shared" si="24"/>
        <v>#DIV/0!</v>
      </c>
      <c r="AL40" s="217" t="e">
        <f t="shared" si="24"/>
        <v>#DIV/0!</v>
      </c>
      <c r="AM40" s="217" t="e">
        <f t="shared" si="24"/>
        <v>#DIV/0!</v>
      </c>
      <c r="AN40" s="217" t="e">
        <f t="shared" si="24"/>
        <v>#DIV/0!</v>
      </c>
      <c r="AO40" s="217" t="e">
        <f t="shared" si="24"/>
        <v>#DIV/0!</v>
      </c>
      <c r="AP40" s="217" t="e">
        <f t="shared" si="24"/>
        <v>#DIV/0!</v>
      </c>
      <c r="AQ40" s="217" t="e">
        <f t="shared" si="24"/>
        <v>#DIV/0!</v>
      </c>
      <c r="AR40" s="217" t="e">
        <f t="shared" si="24"/>
        <v>#DIV/0!</v>
      </c>
      <c r="AS40" s="217" t="e">
        <f t="shared" si="24"/>
        <v>#DIV/0!</v>
      </c>
      <c r="AT40" s="217" t="e">
        <f t="shared" si="24"/>
        <v>#DIV/0!</v>
      </c>
      <c r="AU40" s="217" t="e">
        <f t="shared" si="24"/>
        <v>#DIV/0!</v>
      </c>
      <c r="AV40" s="217" t="e">
        <f t="shared" si="24"/>
        <v>#DIV/0!</v>
      </c>
      <c r="AW40" s="217" t="e">
        <f t="shared" si="24"/>
        <v>#DIV/0!</v>
      </c>
      <c r="AX40" s="217" t="e">
        <f t="shared" si="24"/>
        <v>#DIV/0!</v>
      </c>
      <c r="AY40" s="217" t="e">
        <f t="shared" si="24"/>
        <v>#DIV/0!</v>
      </c>
      <c r="AZ40" s="217" t="e">
        <f t="shared" si="24"/>
        <v>#DIV/0!</v>
      </c>
      <c r="BA40" s="217" t="e">
        <f t="shared" si="24"/>
        <v>#DIV/0!</v>
      </c>
      <c r="BB40" s="217" t="e">
        <f t="shared" si="24"/>
        <v>#DIV/0!</v>
      </c>
      <c r="BC40" s="217" t="e">
        <f t="shared" si="24"/>
        <v>#DIV/0!</v>
      </c>
      <c r="BD40" s="217" t="e">
        <f t="shared" si="24"/>
        <v>#DIV/0!</v>
      </c>
      <c r="BE40" s="217" t="e">
        <f t="shared" si="24"/>
        <v>#DIV/0!</v>
      </c>
      <c r="BF40" s="217" t="e">
        <f t="shared" si="24"/>
        <v>#DIV/0!</v>
      </c>
      <c r="BG40" s="217" t="e">
        <f t="shared" si="24"/>
        <v>#DIV/0!</v>
      </c>
      <c r="BH40" s="217" t="e">
        <f t="shared" si="24"/>
        <v>#DIV/0!</v>
      </c>
      <c r="BI40" s="217" t="e">
        <f t="shared" si="24"/>
        <v>#DIV/0!</v>
      </c>
      <c r="BJ40" s="217" t="e">
        <f t="shared" si="24"/>
        <v>#DIV/0!</v>
      </c>
      <c r="BK40" s="217" t="e">
        <f t="shared" si="24"/>
        <v>#DIV/0!</v>
      </c>
      <c r="BL40" s="217" t="e">
        <f t="shared" si="24"/>
        <v>#DIV/0!</v>
      </c>
      <c r="BM40" s="217" t="e">
        <f t="shared" si="24"/>
        <v>#DIV/0!</v>
      </c>
      <c r="BN40" s="217" t="e">
        <f t="shared" si="24"/>
        <v>#DIV/0!</v>
      </c>
      <c r="BO40" s="217" t="e">
        <f t="shared" si="24"/>
        <v>#DIV/0!</v>
      </c>
      <c r="BP40" s="217" t="e">
        <f t="shared" si="24"/>
        <v>#DIV/0!</v>
      </c>
      <c r="BQ40" s="217" t="e">
        <f t="shared" si="24"/>
        <v>#DIV/0!</v>
      </c>
      <c r="BR40" s="217" t="e">
        <f t="shared" si="24"/>
        <v>#DIV/0!</v>
      </c>
      <c r="BS40" s="217" t="e">
        <f t="shared" si="24"/>
        <v>#DIV/0!</v>
      </c>
      <c r="BT40" s="217" t="e">
        <f t="shared" si="24"/>
        <v>#DIV/0!</v>
      </c>
      <c r="BU40" s="217" t="e">
        <f t="shared" si="24"/>
        <v>#DIV/0!</v>
      </c>
      <c r="BV40" s="217" t="e">
        <f t="shared" si="24"/>
        <v>#DIV/0!</v>
      </c>
      <c r="BW40" s="217" t="e">
        <f t="shared" si="24"/>
        <v>#DIV/0!</v>
      </c>
      <c r="BX40" s="217" t="e">
        <f t="shared" si="24"/>
        <v>#DIV/0!</v>
      </c>
      <c r="BY40" s="217" t="e">
        <f t="shared" si="24"/>
        <v>#DIV/0!</v>
      </c>
      <c r="BZ40" s="217" t="e">
        <f t="shared" si="24"/>
        <v>#DIV/0!</v>
      </c>
      <c r="CA40" s="217" t="e">
        <f t="shared" si="24"/>
        <v>#DIV/0!</v>
      </c>
      <c r="CB40" s="217" t="e">
        <f t="shared" si="24"/>
        <v>#DIV/0!</v>
      </c>
      <c r="CC40" s="217" t="e">
        <f t="shared" si="24"/>
        <v>#DIV/0!</v>
      </c>
      <c r="CD40" s="217" t="e">
        <f t="shared" si="24"/>
        <v>#DIV/0!</v>
      </c>
      <c r="CE40" s="217" t="e">
        <f t="shared" si="24"/>
        <v>#DIV/0!</v>
      </c>
      <c r="CF40" s="217" t="e">
        <f t="shared" si="24"/>
        <v>#DIV/0!</v>
      </c>
      <c r="CG40" s="217" t="e">
        <f t="shared" si="24"/>
        <v>#DIV/0!</v>
      </c>
      <c r="CH40" s="217" t="e">
        <f t="shared" si="24"/>
        <v>#DIV/0!</v>
      </c>
      <c r="CI40" s="217" t="e">
        <f t="shared" ref="CI40:CM40" si="25">SUM(CI37:CI39)</f>
        <v>#DIV/0!</v>
      </c>
      <c r="CJ40" s="217" t="e">
        <f t="shared" si="25"/>
        <v>#DIV/0!</v>
      </c>
      <c r="CK40" s="217" t="e">
        <f t="shared" si="25"/>
        <v>#DIV/0!</v>
      </c>
      <c r="CL40" s="217" t="e">
        <f t="shared" si="25"/>
        <v>#DIV/0!</v>
      </c>
      <c r="CM40" s="217" t="e">
        <f t="shared" si="25"/>
        <v>#DIV/0!</v>
      </c>
    </row>
    <row r="41" spans="3:91">
      <c r="C41" s="396" t="s">
        <v>105</v>
      </c>
      <c r="D41" s="397"/>
      <c r="E41" s="397"/>
      <c r="F41" s="397"/>
      <c r="G41" s="397"/>
      <c r="H41" s="397"/>
      <c r="I41" s="397"/>
      <c r="J41" s="397"/>
      <c r="K41" s="397"/>
      <c r="L41" s="397"/>
      <c r="M41" s="397"/>
      <c r="N41" s="397"/>
      <c r="O41" s="397"/>
      <c r="P41" s="397"/>
      <c r="Q41" s="397"/>
      <c r="R41" s="397"/>
      <c r="S41" s="398"/>
    </row>
    <row r="42" spans="3:91" ht="16.5" customHeight="1" thickBot="1">
      <c r="C42" s="399"/>
      <c r="D42" s="400"/>
      <c r="E42" s="400"/>
      <c r="F42" s="400"/>
      <c r="G42" s="400"/>
      <c r="H42" s="400"/>
      <c r="I42" s="400"/>
      <c r="J42" s="400"/>
      <c r="K42" s="400"/>
      <c r="L42" s="400"/>
      <c r="M42" s="400"/>
      <c r="N42" s="400"/>
      <c r="O42" s="400"/>
      <c r="P42" s="400"/>
      <c r="Q42" s="400"/>
      <c r="R42" s="400"/>
      <c r="S42" s="401"/>
    </row>
    <row r="43" spans="3:91" ht="15" customHeight="1" thickBot="1">
      <c r="C43" s="50"/>
      <c r="D43" s="50"/>
      <c r="E43" s="50"/>
      <c r="F43" s="50"/>
      <c r="G43" s="50"/>
      <c r="H43" s="50"/>
      <c r="I43" s="50"/>
      <c r="J43" s="50"/>
      <c r="K43" s="50"/>
      <c r="L43" s="50"/>
      <c r="M43" s="50"/>
      <c r="N43" s="50"/>
      <c r="O43" s="50"/>
      <c r="P43" s="50"/>
      <c r="Q43" s="50"/>
      <c r="R43" s="50"/>
      <c r="S43" s="50"/>
    </row>
    <row r="44" spans="3:91">
      <c r="C44" s="396" t="s">
        <v>107</v>
      </c>
      <c r="D44" s="397"/>
      <c r="E44" s="397"/>
      <c r="F44" s="397"/>
      <c r="G44" s="397"/>
      <c r="H44" s="397"/>
      <c r="I44" s="397"/>
      <c r="J44" s="397"/>
      <c r="K44" s="397"/>
      <c r="L44" s="397"/>
      <c r="M44" s="397"/>
      <c r="N44" s="397"/>
      <c r="O44" s="397"/>
      <c r="P44" s="397"/>
      <c r="Q44" s="397"/>
      <c r="R44" s="397"/>
      <c r="S44" s="398"/>
    </row>
    <row r="45" spans="3:91" ht="15.75" thickBot="1">
      <c r="C45" s="399"/>
      <c r="D45" s="400"/>
      <c r="E45" s="400"/>
      <c r="F45" s="400"/>
      <c r="G45" s="400"/>
      <c r="H45" s="400"/>
      <c r="I45" s="400"/>
      <c r="J45" s="400"/>
      <c r="K45" s="400"/>
      <c r="L45" s="400"/>
      <c r="M45" s="400"/>
      <c r="N45" s="400"/>
      <c r="O45" s="400"/>
      <c r="P45" s="400"/>
      <c r="Q45" s="400"/>
      <c r="R45" s="400"/>
      <c r="S45" s="401"/>
    </row>
    <row r="46" spans="3:91" ht="15.75" thickBot="1">
      <c r="C46" s="44"/>
      <c r="D46" s="44"/>
      <c r="E46" s="44"/>
      <c r="F46" s="44"/>
      <c r="G46" s="44"/>
      <c r="H46" s="44"/>
      <c r="I46" s="44"/>
      <c r="J46" s="44"/>
      <c r="K46" s="44"/>
      <c r="L46" s="50"/>
      <c r="M46" s="50"/>
      <c r="N46" s="50"/>
      <c r="O46" s="50"/>
      <c r="P46" s="50"/>
      <c r="Q46" s="50"/>
      <c r="R46" s="50"/>
      <c r="S46" s="50"/>
    </row>
    <row r="47" spans="3:91" ht="15.75" customHeight="1">
      <c r="C47" s="396" t="s">
        <v>113</v>
      </c>
      <c r="D47" s="397"/>
      <c r="E47" s="397"/>
      <c r="F47" s="397"/>
      <c r="G47" s="397"/>
      <c r="H47" s="397"/>
      <c r="I47" s="397"/>
      <c r="J47" s="397"/>
      <c r="K47" s="397"/>
      <c r="L47" s="397"/>
      <c r="M47" s="397"/>
      <c r="N47" s="397"/>
      <c r="O47" s="397"/>
      <c r="P47" s="397"/>
      <c r="Q47" s="397"/>
      <c r="R47" s="397"/>
      <c r="S47" s="398"/>
    </row>
    <row r="48" spans="3:91" ht="15.75" customHeight="1" thickBot="1">
      <c r="C48" s="399"/>
      <c r="D48" s="400"/>
      <c r="E48" s="400"/>
      <c r="F48" s="400"/>
      <c r="G48" s="400"/>
      <c r="H48" s="400"/>
      <c r="I48" s="400"/>
      <c r="J48" s="400"/>
      <c r="K48" s="400"/>
      <c r="L48" s="400"/>
      <c r="M48" s="400"/>
      <c r="N48" s="400"/>
      <c r="O48" s="400"/>
      <c r="P48" s="400"/>
      <c r="Q48" s="400"/>
      <c r="R48" s="400"/>
      <c r="S48" s="401"/>
      <c r="U48" s="52"/>
      <c r="V48" s="232"/>
      <c r="W48" s="233"/>
      <c r="X48" s="234"/>
    </row>
    <row r="49" spans="2:91" ht="7.5" customHeight="1" thickBot="1">
      <c r="C49" s="288"/>
      <c r="D49" s="288"/>
      <c r="E49" s="288"/>
      <c r="F49" s="288"/>
      <c r="G49" s="288"/>
      <c r="H49" s="288"/>
      <c r="I49" s="288"/>
      <c r="J49" s="288"/>
      <c r="K49" s="288"/>
      <c r="L49" s="288"/>
      <c r="M49" s="288"/>
      <c r="N49" s="288"/>
      <c r="O49" s="288"/>
      <c r="P49" s="288"/>
      <c r="Q49" s="288"/>
      <c r="R49" s="288"/>
      <c r="S49" s="288"/>
      <c r="U49" s="52"/>
      <c r="V49" s="232"/>
      <c r="W49" s="233"/>
      <c r="X49" s="234"/>
    </row>
    <row r="50" spans="2:91" ht="15.75" customHeight="1" thickBot="1">
      <c r="C50" s="289"/>
      <c r="D50" s="280"/>
      <c r="E50" s="290"/>
      <c r="F50" s="429" t="s">
        <v>330</v>
      </c>
      <c r="G50" s="431"/>
      <c r="H50" s="429" t="s">
        <v>197</v>
      </c>
      <c r="I50" s="431"/>
      <c r="J50" s="429" t="s">
        <v>199</v>
      </c>
      <c r="K50" s="430"/>
      <c r="L50" s="431"/>
      <c r="M50" s="288"/>
      <c r="N50" s="288"/>
      <c r="O50" s="288"/>
      <c r="P50" s="288"/>
      <c r="Q50" s="288"/>
      <c r="R50" s="288"/>
      <c r="S50" s="288"/>
      <c r="U50" s="52"/>
      <c r="V50" s="232"/>
      <c r="W50" s="233"/>
      <c r="X50" s="234"/>
    </row>
    <row r="51" spans="2:91" ht="15.75" customHeight="1" thickBot="1">
      <c r="C51" s="292" t="s">
        <v>196</v>
      </c>
      <c r="D51" s="293"/>
      <c r="E51" s="293"/>
      <c r="F51" s="429" t="s">
        <v>195</v>
      </c>
      <c r="G51" s="431"/>
      <c r="H51" s="435">
        <f>K9</f>
        <v>0</v>
      </c>
      <c r="I51" s="436"/>
      <c r="J51" s="432">
        <f>SUM(V17:CM17)</f>
        <v>0</v>
      </c>
      <c r="K51" s="433"/>
      <c r="L51" s="434"/>
      <c r="N51" s="1" t="str">
        <f>IF(H51=J51,"OK","Error - Does not match")</f>
        <v>OK</v>
      </c>
      <c r="O51" s="288"/>
      <c r="P51" s="288"/>
      <c r="Q51" s="288"/>
      <c r="R51" s="288"/>
      <c r="S51" s="288"/>
      <c r="U51" s="52"/>
      <c r="V51" s="232"/>
      <c r="W51" s="233"/>
      <c r="X51" s="234"/>
    </row>
    <row r="52" spans="2:91" ht="15.75" customHeight="1" thickBot="1">
      <c r="C52" s="296"/>
      <c r="D52" s="297"/>
      <c r="E52" s="297"/>
      <c r="F52" s="429" t="s">
        <v>198</v>
      </c>
      <c r="G52" s="431"/>
      <c r="H52" s="435">
        <f>K11</f>
        <v>0</v>
      </c>
      <c r="I52" s="436"/>
      <c r="J52" s="432">
        <f>SUM(V18:CM18,V19:CM19)</f>
        <v>0</v>
      </c>
      <c r="K52" s="433"/>
      <c r="L52" s="434"/>
      <c r="N52" s="1" t="str">
        <f>IF(H52=J52,"OK","Error - Does not match")</f>
        <v>OK</v>
      </c>
      <c r="O52" s="288"/>
      <c r="P52" s="288"/>
      <c r="Q52" s="288"/>
      <c r="R52" s="288"/>
      <c r="S52" s="288"/>
      <c r="U52" s="52"/>
      <c r="V52" s="232"/>
      <c r="W52" s="233"/>
      <c r="X52" s="234"/>
    </row>
    <row r="54" spans="2:9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row>
  </sheetData>
  <sheetProtection algorithmName="SHA-512" hashValue="bj4SgCrn/Grr1tzf0O7uV8QA9jNEatVWHaDyAGVjDrDl+2JslfArs9dnK/anV+Y3OzRQEUsxlmHcVn6O4se/Yg==" saltValue="T5NCeiGEQmQKnmTvPVAquQ==" spinCount="100000" sheet="1" formatColumns="0"/>
  <mergeCells count="105">
    <mergeCell ref="J50:L50"/>
    <mergeCell ref="J51:L51"/>
    <mergeCell ref="J52:L52"/>
    <mergeCell ref="F51:G51"/>
    <mergeCell ref="F52:G52"/>
    <mergeCell ref="F50:G50"/>
    <mergeCell ref="H50:I50"/>
    <mergeCell ref="H51:I51"/>
    <mergeCell ref="H52:I52"/>
    <mergeCell ref="AG6:AG14"/>
    <mergeCell ref="V6:V14"/>
    <mergeCell ref="W6:W14"/>
    <mergeCell ref="X6:X14"/>
    <mergeCell ref="Y6:Y14"/>
    <mergeCell ref="Z6:Z14"/>
    <mergeCell ref="AA6:AA14"/>
    <mergeCell ref="AB6:AB14"/>
    <mergeCell ref="AC6:AC14"/>
    <mergeCell ref="AD6:AD14"/>
    <mergeCell ref="AE6:AE14"/>
    <mergeCell ref="AF6:AF14"/>
    <mergeCell ref="AV6:AV14"/>
    <mergeCell ref="AH6:AH14"/>
    <mergeCell ref="AI6:AI14"/>
    <mergeCell ref="AJ6:AJ14"/>
    <mergeCell ref="AK6:AK14"/>
    <mergeCell ref="AL6:AL14"/>
    <mergeCell ref="AM6:AM14"/>
    <mergeCell ref="AN6:AN14"/>
    <mergeCell ref="AO6:AO14"/>
    <mergeCell ref="AP6:AP14"/>
    <mergeCell ref="AQ6:AQ14"/>
    <mergeCell ref="AR6:AR14"/>
    <mergeCell ref="AS6:AS14"/>
    <mergeCell ref="AT6:AT14"/>
    <mergeCell ref="AU6:AU14"/>
    <mergeCell ref="BH6:BH14"/>
    <mergeCell ref="AW6:AW14"/>
    <mergeCell ref="AX6:AX14"/>
    <mergeCell ref="AY6:AY14"/>
    <mergeCell ref="AZ6:AZ14"/>
    <mergeCell ref="BA6:BA14"/>
    <mergeCell ref="BB6:BB14"/>
    <mergeCell ref="BC6:BC14"/>
    <mergeCell ref="BD6:BD14"/>
    <mergeCell ref="BE6:BE14"/>
    <mergeCell ref="BF6:BF14"/>
    <mergeCell ref="BG6:BG14"/>
    <mergeCell ref="BK6:BK14"/>
    <mergeCell ref="BL6:BL14"/>
    <mergeCell ref="BM6:BM14"/>
    <mergeCell ref="BN6:BN14"/>
    <mergeCell ref="BO6:BO14"/>
    <mergeCell ref="BP6:BP14"/>
    <mergeCell ref="BQ6:BQ14"/>
    <mergeCell ref="BR6:BR14"/>
    <mergeCell ref="BS6:BS14"/>
    <mergeCell ref="BV6:BV14"/>
    <mergeCell ref="BW6:BW14"/>
    <mergeCell ref="BX6:BX14"/>
    <mergeCell ref="BY6:BY14"/>
    <mergeCell ref="BZ6:BZ14"/>
    <mergeCell ref="CM6:CM14"/>
    <mergeCell ref="N7:R7"/>
    <mergeCell ref="U5:U14"/>
    <mergeCell ref="CG6:CG14"/>
    <mergeCell ref="CH6:CH14"/>
    <mergeCell ref="CI6:CI14"/>
    <mergeCell ref="CJ6:CJ14"/>
    <mergeCell ref="CK6:CK14"/>
    <mergeCell ref="CL6:CL14"/>
    <mergeCell ref="CA6:CA14"/>
    <mergeCell ref="CB6:CB14"/>
    <mergeCell ref="CC6:CC14"/>
    <mergeCell ref="CD6:CD14"/>
    <mergeCell ref="CE6:CE14"/>
    <mergeCell ref="CF6:CF14"/>
    <mergeCell ref="BU6:BU14"/>
    <mergeCell ref="BT6:BT14"/>
    <mergeCell ref="BI6:BI14"/>
    <mergeCell ref="BJ6:BJ14"/>
    <mergeCell ref="B2:S2"/>
    <mergeCell ref="C47:S48"/>
    <mergeCell ref="K35:L35"/>
    <mergeCell ref="K32:L32"/>
    <mergeCell ref="E37:I38"/>
    <mergeCell ref="K37:L38"/>
    <mergeCell ref="C44:S45"/>
    <mergeCell ref="C5:S5"/>
    <mergeCell ref="C15:S15"/>
    <mergeCell ref="C22:S22"/>
    <mergeCell ref="C29:S29"/>
    <mergeCell ref="K31:L31"/>
    <mergeCell ref="K20:L20"/>
    <mergeCell ref="K24:L24"/>
    <mergeCell ref="K26:L26"/>
    <mergeCell ref="K27:L27"/>
    <mergeCell ref="K33:L33"/>
    <mergeCell ref="C41:S42"/>
    <mergeCell ref="K9:L9"/>
    <mergeCell ref="K11:L11"/>
    <mergeCell ref="K13:L13"/>
    <mergeCell ref="K17:L17"/>
    <mergeCell ref="K18:L18"/>
    <mergeCell ref="K19:L19"/>
  </mergeCells>
  <conditionalFormatting sqref="R9:R13">
    <cfRule type="cellIs" dxfId="215" priority="402" operator="greaterThan">
      <formula>0.05</formula>
    </cfRule>
    <cfRule type="cellIs" dxfId="214" priority="401" operator="lessThan">
      <formula>-0.05</formula>
    </cfRule>
  </conditionalFormatting>
  <conditionalFormatting sqref="V27">
    <cfRule type="cellIs" dxfId="213" priority="390" operator="greaterThan">
      <formula>$V$22</formula>
    </cfRule>
  </conditionalFormatting>
  <conditionalFormatting sqref="V28">
    <cfRule type="expression" dxfId="212" priority="380">
      <formula>AND($V$28&lt;&gt;0,$V$28&lt;$V$27)</formula>
    </cfRule>
  </conditionalFormatting>
  <conditionalFormatting sqref="V29">
    <cfRule type="expression" dxfId="211" priority="167">
      <formula>AND(V29&lt;&gt;0,V29&lt;V27)</formula>
    </cfRule>
  </conditionalFormatting>
  <conditionalFormatting sqref="V27:AB27">
    <cfRule type="cellIs" dxfId="210" priority="160" operator="greaterThan">
      <formula>$K$33</formula>
    </cfRule>
  </conditionalFormatting>
  <conditionalFormatting sqref="W28">
    <cfRule type="expression" dxfId="209" priority="378">
      <formula>AND($W28&lt;&gt;0,$W28&lt;$W$27)</formula>
    </cfRule>
  </conditionalFormatting>
  <conditionalFormatting sqref="W29">
    <cfRule type="expression" dxfId="208" priority="379">
      <formula>AND($W$29&lt;&gt;0,$W$29&lt;$W$27)</formula>
    </cfRule>
  </conditionalFormatting>
  <conditionalFormatting sqref="X28">
    <cfRule type="expression" dxfId="207" priority="376">
      <formula>AND($X$28&lt;&gt;0,$X$28&lt;$X$27)</formula>
    </cfRule>
  </conditionalFormatting>
  <conditionalFormatting sqref="X29">
    <cfRule type="expression" dxfId="206" priority="374">
      <formula>AND($X$29&lt;&gt;0,$X$29&lt;$X$27)</formula>
    </cfRule>
  </conditionalFormatting>
  <conditionalFormatting sqref="Y28">
    <cfRule type="expression" dxfId="205" priority="371">
      <formula>AND($Y$28&lt;&gt;0,$Y$28&lt;$Y$27)</formula>
    </cfRule>
  </conditionalFormatting>
  <conditionalFormatting sqref="Y29">
    <cfRule type="expression" dxfId="204" priority="370">
      <formula>AND($Y$29&lt;&gt;0,$Y$29&lt;$Y$27)</formula>
    </cfRule>
  </conditionalFormatting>
  <conditionalFormatting sqref="Y48:Y52 N51:N52">
    <cfRule type="containsText" dxfId="203" priority="403" operator="containsText" text="Error">
      <formula>NOT(ISERROR(SEARCH("Error",N48)))</formula>
    </cfRule>
  </conditionalFormatting>
  <conditionalFormatting sqref="Z28">
    <cfRule type="expression" dxfId="202" priority="368">
      <formula>AND($Z$28&lt;&gt;0,$Z$28&lt;$Z$27)</formula>
    </cfRule>
  </conditionalFormatting>
  <conditionalFormatting sqref="Z29">
    <cfRule type="expression" dxfId="201" priority="367">
      <formula>AND($Z$29&lt;&gt;0,$Z$29&lt;$Z$27)</formula>
    </cfRule>
  </conditionalFormatting>
  <conditionalFormatting sqref="AA28">
    <cfRule type="expression" dxfId="200" priority="365">
      <formula>AND($AA$28&lt;&gt;0,$AA$28&lt;$AA$27)</formula>
    </cfRule>
  </conditionalFormatting>
  <conditionalFormatting sqref="AA29">
    <cfRule type="expression" dxfId="199" priority="364">
      <formula>AND($AA$29&lt;&gt;0,$AA$29&lt;$AA$27)</formula>
    </cfRule>
  </conditionalFormatting>
  <conditionalFormatting sqref="AB28">
    <cfRule type="expression" dxfId="198" priority="362">
      <formula>AND($AB$28&lt;&gt;0,$AB$28&lt;$AB$27)</formula>
    </cfRule>
  </conditionalFormatting>
  <conditionalFormatting sqref="AB29">
    <cfRule type="expression" dxfId="197" priority="361">
      <formula>AND($AB$29&lt;&gt;0,$AB$29&lt;$AB$27)</formula>
    </cfRule>
  </conditionalFormatting>
  <conditionalFormatting sqref="AC28">
    <cfRule type="expression" dxfId="196" priority="359">
      <formula>AND($AC$28&lt;&gt;0,$AC$28&lt;$AC$27)</formula>
    </cfRule>
  </conditionalFormatting>
  <conditionalFormatting sqref="AC29">
    <cfRule type="expression" dxfId="195" priority="358">
      <formula>AND($AC$29&lt;&gt;0,$AC$29&lt;$AA$27)</formula>
    </cfRule>
  </conditionalFormatting>
  <conditionalFormatting sqref="AC27:CL27">
    <cfRule type="cellIs" dxfId="194" priority="90" operator="greaterThan">
      <formula>"K33"</formula>
    </cfRule>
  </conditionalFormatting>
  <conditionalFormatting sqref="AD28">
    <cfRule type="expression" dxfId="193" priority="356">
      <formula>AND($AD$28&lt;&gt;0,$AD$28&lt;$AD$27)</formula>
    </cfRule>
  </conditionalFormatting>
  <conditionalFormatting sqref="AD29">
    <cfRule type="expression" dxfId="192" priority="355">
      <formula>AND($AD$29&lt;&gt;0,$AD$29&lt;$AD$27)</formula>
    </cfRule>
  </conditionalFormatting>
  <conditionalFormatting sqref="AE28">
    <cfRule type="expression" dxfId="191" priority="353">
      <formula>AND($AE$28&lt;&gt;0,$AE$28&lt;$AE$27)</formula>
    </cfRule>
  </conditionalFormatting>
  <conditionalFormatting sqref="AE29">
    <cfRule type="expression" dxfId="190" priority="352">
      <formula>AND($AE$29&lt;&gt;0,$AE$29&lt;$AE$27)</formula>
    </cfRule>
  </conditionalFormatting>
  <conditionalFormatting sqref="AF28">
    <cfRule type="expression" dxfId="189" priority="350">
      <formula>AND($AF$28&lt;&gt;0,$AF$28&lt;$AF$27)</formula>
    </cfRule>
  </conditionalFormatting>
  <conditionalFormatting sqref="AF29">
    <cfRule type="expression" dxfId="188" priority="349">
      <formula>AND($AF$29&lt;&gt;0,$AF$29&lt;$AF$27)</formula>
    </cfRule>
  </conditionalFormatting>
  <conditionalFormatting sqref="AG28">
    <cfRule type="expression" dxfId="187" priority="347">
      <formula>AND($AG$28&lt;&gt;0,$AG$28&lt;$AG$27)</formula>
    </cfRule>
  </conditionalFormatting>
  <conditionalFormatting sqref="AG29">
    <cfRule type="expression" dxfId="186" priority="346">
      <formula>AND($AG$29&lt;&gt;0,$AG$29&lt;$AG$27)</formula>
    </cfRule>
  </conditionalFormatting>
  <conditionalFormatting sqref="AH28">
    <cfRule type="expression" dxfId="185" priority="344">
      <formula>AND($AH$28&lt;&gt;0,$AH$28&lt;$AH$27)</formula>
    </cfRule>
  </conditionalFormatting>
  <conditionalFormatting sqref="AH29">
    <cfRule type="expression" dxfId="184" priority="343">
      <formula>AND($AH$29&lt;&gt;0,$AH$29&lt;$AH$27)</formula>
    </cfRule>
  </conditionalFormatting>
  <conditionalFormatting sqref="AI28">
    <cfRule type="expression" dxfId="183" priority="341">
      <formula>AND($AI$28&lt;&gt;0,$AI$28&lt;$AI$27)</formula>
    </cfRule>
  </conditionalFormatting>
  <conditionalFormatting sqref="AI29">
    <cfRule type="expression" dxfId="182" priority="340">
      <formula>AND($AI$29&lt;&gt;0,$AI$29&lt;$AI$27)</formula>
    </cfRule>
  </conditionalFormatting>
  <conditionalFormatting sqref="AJ28">
    <cfRule type="expression" dxfId="181" priority="338">
      <formula>AND($AJ$28&lt;&gt;0,$AJ$28&lt;$AJ$27)</formula>
    </cfRule>
  </conditionalFormatting>
  <conditionalFormatting sqref="AJ29:AY29">
    <cfRule type="expression" dxfId="180" priority="2">
      <formula>AND(AJ29&lt;&gt;0,AJ29&lt;AJ27)</formula>
    </cfRule>
  </conditionalFormatting>
  <conditionalFormatting sqref="AJ28:AZ28">
    <cfRule type="expression" dxfId="179" priority="1">
      <formula>AND(AJ28&lt;&gt;0,AJ28&lt;AJ27)</formula>
    </cfRule>
  </conditionalFormatting>
  <conditionalFormatting sqref="AK29">
    <cfRule type="expression" dxfId="178" priority="334">
      <formula>AND(AJ29&lt;&gt;0,AJ29&lt;AJ27)</formula>
    </cfRule>
  </conditionalFormatting>
  <conditionalFormatting sqref="AZ29">
    <cfRule type="expression" dxfId="177" priority="289">
      <formula>AND($AZ$29&lt;&gt;0,$AZ$29&lt;$AZ$27)</formula>
    </cfRule>
  </conditionalFormatting>
  <conditionalFormatting sqref="BA28">
    <cfRule type="expression" dxfId="176" priority="287">
      <formula>AND($BA$28&lt;&gt;0,$BA$28&lt;$BA$27)</formula>
    </cfRule>
  </conditionalFormatting>
  <conditionalFormatting sqref="BA29">
    <cfRule type="expression" dxfId="175" priority="286">
      <formula>AND($BA$29&lt;&gt;0,$BA$29&lt;$BA$27)</formula>
    </cfRule>
  </conditionalFormatting>
  <conditionalFormatting sqref="BB28">
    <cfRule type="expression" dxfId="174" priority="284">
      <formula>AND($BB$28&lt;&gt;0,$BB$28&lt;$BB$27)</formula>
    </cfRule>
  </conditionalFormatting>
  <conditionalFormatting sqref="BB29">
    <cfRule type="expression" dxfId="173" priority="283">
      <formula>AND($BB$29&lt;&gt;0,$BB$29&lt;$BB$27)</formula>
    </cfRule>
  </conditionalFormatting>
  <conditionalFormatting sqref="BC28">
    <cfRule type="expression" dxfId="172" priority="281">
      <formula>AND($BC$28&lt;&gt;0,$BC$28&lt;$BC$27)</formula>
    </cfRule>
  </conditionalFormatting>
  <conditionalFormatting sqref="BC29">
    <cfRule type="expression" dxfId="171" priority="280">
      <formula>AND($BC$29&lt;&gt;0,$BC$29&lt;$BC$27)</formula>
    </cfRule>
  </conditionalFormatting>
  <conditionalFormatting sqref="BD28">
    <cfRule type="expression" dxfId="170" priority="278">
      <formula>AND($BD$28&lt;&gt;0,$BD$28&lt;$BD$27)</formula>
    </cfRule>
  </conditionalFormatting>
  <conditionalFormatting sqref="BD29">
    <cfRule type="expression" dxfId="169" priority="277">
      <formula>AND($BD$29&lt;&gt;0,$BD$29&lt;$BD$27)</formula>
    </cfRule>
  </conditionalFormatting>
  <conditionalFormatting sqref="BE28">
    <cfRule type="expression" dxfId="168" priority="275">
      <formula>AND($BE$28&lt;&gt;0,$BE$28&lt;$BE$27)</formula>
    </cfRule>
  </conditionalFormatting>
  <conditionalFormatting sqref="BE29">
    <cfRule type="expression" dxfId="167" priority="274">
      <formula>AND($BE$29&lt;&gt;0,$BE$29&lt;$BE$27)</formula>
    </cfRule>
  </conditionalFormatting>
  <conditionalFormatting sqref="BF28">
    <cfRule type="expression" dxfId="166" priority="272">
      <formula>AND($BF$28&lt;&gt;0,$BF$28&lt;$BF$27)</formula>
    </cfRule>
  </conditionalFormatting>
  <conditionalFormatting sqref="BF29">
    <cfRule type="expression" dxfId="165" priority="271">
      <formula>AND($BF$29&lt;&gt;0,$BF$29&lt;$BF$27)</formula>
    </cfRule>
  </conditionalFormatting>
  <conditionalFormatting sqref="BG28:BK28">
    <cfRule type="expression" dxfId="164" priority="32">
      <formula>AND(BG28&lt;&gt;0,BG28&lt;BG27)</formula>
    </cfRule>
  </conditionalFormatting>
  <conditionalFormatting sqref="BG29:BY29">
    <cfRule type="expression" dxfId="163" priority="31">
      <formula>AND(BG29&lt;&gt;0,BG29&lt;BG27)</formula>
    </cfRule>
  </conditionalFormatting>
  <conditionalFormatting sqref="BL28">
    <cfRule type="expression" dxfId="162" priority="257">
      <formula>AND(BM28&lt;&gt;0,BM28&lt;BM27)</formula>
    </cfRule>
  </conditionalFormatting>
  <conditionalFormatting sqref="BM28:BY28">
    <cfRule type="expression" dxfId="161" priority="42">
      <formula>AND(BM28&lt;&gt;0,BM28&lt;BM27)</formula>
    </cfRule>
  </conditionalFormatting>
  <conditionalFormatting sqref="BZ28">
    <cfRule type="expression" dxfId="160" priority="211">
      <formula>AND(CM28&lt;&gt;0,CM28&lt;CM27)</formula>
    </cfRule>
  </conditionalFormatting>
  <conditionalFormatting sqref="BZ29">
    <cfRule type="expression" dxfId="159" priority="210">
      <formula>AND(CS29&lt;&gt;0,CS29&lt;CS27)</formula>
    </cfRule>
  </conditionalFormatting>
  <conditionalFormatting sqref="CA29">
    <cfRule type="expression" dxfId="158" priority="207">
      <formula>AND(CA29&lt;&gt;0,CA29&lt;CA27)</formula>
    </cfRule>
  </conditionalFormatting>
  <conditionalFormatting sqref="CA28:CM28">
    <cfRule type="expression" dxfId="157" priority="67">
      <formula>AND(CA28&lt;&gt;0,CA28&lt;CA27)</formula>
    </cfRule>
  </conditionalFormatting>
  <conditionalFormatting sqref="CB29:CL29">
    <cfRule type="expression" dxfId="156" priority="68">
      <formula>AND(CB29&lt;&gt;0,CB29&lt;CB27)</formula>
    </cfRule>
  </conditionalFormatting>
  <conditionalFormatting sqref="CM27">
    <cfRule type="cellIs" dxfId="155" priority="89" operator="greaterThan">
      <formula>"k33"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92693-A32F-49A2-91E1-D0A7337985E1}">
  <dimension ref="B1:CO59"/>
  <sheetViews>
    <sheetView topLeftCell="H11" zoomScale="80" zoomScaleNormal="80" workbookViewId="0">
      <selection activeCell="W19" sqref="W19"/>
    </sheetView>
  </sheetViews>
  <sheetFormatPr defaultRowHeight="15" outlineLevelCol="2"/>
  <cols>
    <col min="1" max="1" width="2.28515625" style="1" customWidth="1"/>
    <col min="2" max="2" width="4" style="1" customWidth="1"/>
    <col min="3" max="9" width="9.140625" style="1"/>
    <col min="10" max="10" width="2" style="1" customWidth="1"/>
    <col min="11" max="12" width="9.140625" style="1"/>
    <col min="13" max="13" width="1.85546875" style="1" customWidth="1"/>
    <col min="14" max="14" width="14" style="1" customWidth="1"/>
    <col min="15" max="15" width="1" style="1" customWidth="1"/>
    <col min="16" max="16" width="10.85546875" style="1" customWidth="1"/>
    <col min="17" max="17" width="1" style="1" customWidth="1"/>
    <col min="18" max="18" width="11.5703125" style="1" customWidth="1"/>
    <col min="19" max="19" width="2.140625" style="1" customWidth="1"/>
    <col min="20" max="20" width="2.85546875" style="1" customWidth="1"/>
    <col min="21" max="21" width="24.7109375" style="1" bestFit="1" customWidth="1"/>
    <col min="22" max="31" width="20.7109375" style="1" customWidth="1"/>
    <col min="32" max="91" width="20.7109375" style="1" hidden="1" customWidth="1" outlineLevel="2"/>
    <col min="92" max="92" width="2.28515625" style="1" customWidth="1" collapsed="1"/>
    <col min="93" max="93" width="9.5703125" style="1" bestFit="1" customWidth="1"/>
    <col min="94" max="16384" width="9.140625" style="1"/>
  </cols>
  <sheetData>
    <row r="1" spans="2:91" ht="9.75" customHeight="1"/>
    <row r="2" spans="2:91" ht="26.25">
      <c r="B2" s="395" t="s">
        <v>329</v>
      </c>
      <c r="C2" s="395"/>
      <c r="D2" s="395"/>
      <c r="E2" s="395"/>
      <c r="F2" s="395"/>
      <c r="G2" s="395"/>
      <c r="H2" s="395"/>
      <c r="I2" s="395"/>
      <c r="J2" s="395"/>
      <c r="K2" s="395"/>
      <c r="L2" s="395"/>
      <c r="M2" s="395"/>
      <c r="N2" s="395"/>
      <c r="O2" s="395"/>
      <c r="P2" s="395"/>
      <c r="Q2" s="395"/>
      <c r="R2" s="395"/>
      <c r="S2" s="395"/>
      <c r="T2" s="51"/>
      <c r="U2" s="51"/>
      <c r="V2" s="51"/>
      <c r="W2" s="51"/>
      <c r="X2" s="51"/>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row>
    <row r="3" spans="2:91" ht="7.5" customHeight="1" thickBot="1"/>
    <row r="4" spans="2:91" ht="8.25" customHeight="1">
      <c r="C4" s="23"/>
      <c r="D4" s="24"/>
      <c r="E4" s="24"/>
      <c r="F4" s="24"/>
      <c r="G4" s="24"/>
      <c r="H4" s="24"/>
      <c r="I4" s="24"/>
      <c r="J4" s="24"/>
      <c r="K4" s="24"/>
      <c r="L4" s="24"/>
      <c r="M4" s="24"/>
      <c r="N4" s="24"/>
      <c r="O4" s="24"/>
      <c r="P4" s="24"/>
      <c r="Q4" s="24"/>
      <c r="R4" s="24"/>
      <c r="S4" s="25"/>
    </row>
    <row r="5" spans="2:91" ht="20.25" customHeight="1">
      <c r="C5" s="406" t="s">
        <v>108</v>
      </c>
      <c r="D5" s="407"/>
      <c r="E5" s="407"/>
      <c r="F5" s="407"/>
      <c r="G5" s="407"/>
      <c r="H5" s="407"/>
      <c r="I5" s="407"/>
      <c r="J5" s="407"/>
      <c r="K5" s="407"/>
      <c r="L5" s="407"/>
      <c r="M5" s="407"/>
      <c r="N5" s="407"/>
      <c r="O5" s="407"/>
      <c r="P5" s="407"/>
      <c r="Q5" s="407"/>
      <c r="R5" s="407"/>
      <c r="S5" s="408"/>
      <c r="U5" s="426" t="s">
        <v>211</v>
      </c>
      <c r="V5" s="46" t="s">
        <v>121</v>
      </c>
      <c r="W5" s="46" t="s">
        <v>123</v>
      </c>
      <c r="X5" s="46" t="s">
        <v>124</v>
      </c>
      <c r="Y5" s="46" t="s">
        <v>125</v>
      </c>
      <c r="Z5" s="46" t="s">
        <v>126</v>
      </c>
      <c r="AA5" s="46" t="s">
        <v>127</v>
      </c>
      <c r="AB5" s="46" t="s">
        <v>128</v>
      </c>
      <c r="AC5" s="46" t="s">
        <v>129</v>
      </c>
      <c r="AD5" s="46" t="s">
        <v>130</v>
      </c>
      <c r="AE5" s="46" t="s">
        <v>131</v>
      </c>
      <c r="AF5" s="46" t="s">
        <v>132</v>
      </c>
      <c r="AG5" s="46" t="s">
        <v>133</v>
      </c>
      <c r="AH5" s="46" t="s">
        <v>134</v>
      </c>
      <c r="AI5" s="46" t="s">
        <v>135</v>
      </c>
      <c r="AJ5" s="46" t="s">
        <v>136</v>
      </c>
      <c r="AK5" s="46" t="s">
        <v>137</v>
      </c>
      <c r="AL5" s="46" t="s">
        <v>138</v>
      </c>
      <c r="AM5" s="46" t="s">
        <v>139</v>
      </c>
      <c r="AN5" s="46" t="s">
        <v>140</v>
      </c>
      <c r="AO5" s="46" t="s">
        <v>141</v>
      </c>
      <c r="AP5" s="46" t="s">
        <v>142</v>
      </c>
      <c r="AQ5" s="46" t="s">
        <v>143</v>
      </c>
      <c r="AR5" s="46" t="s">
        <v>144</v>
      </c>
      <c r="AS5" s="46" t="s">
        <v>145</v>
      </c>
      <c r="AT5" s="46" t="s">
        <v>146</v>
      </c>
      <c r="AU5" s="46" t="s">
        <v>147</v>
      </c>
      <c r="AV5" s="46" t="s">
        <v>148</v>
      </c>
      <c r="AW5" s="46" t="s">
        <v>149</v>
      </c>
      <c r="AX5" s="46" t="s">
        <v>150</v>
      </c>
      <c r="AY5" s="46" t="s">
        <v>151</v>
      </c>
      <c r="AZ5" s="46" t="s">
        <v>152</v>
      </c>
      <c r="BA5" s="46" t="s">
        <v>153</v>
      </c>
      <c r="BB5" s="46" t="s">
        <v>154</v>
      </c>
      <c r="BC5" s="46" t="s">
        <v>155</v>
      </c>
      <c r="BD5" s="46" t="s">
        <v>157</v>
      </c>
      <c r="BE5" s="46" t="s">
        <v>156</v>
      </c>
      <c r="BF5" s="46" t="s">
        <v>158</v>
      </c>
      <c r="BG5" s="46" t="s">
        <v>159</v>
      </c>
      <c r="BH5" s="46" t="s">
        <v>160</v>
      </c>
      <c r="BI5" s="46" t="s">
        <v>161</v>
      </c>
      <c r="BJ5" s="46" t="s">
        <v>162</v>
      </c>
      <c r="BK5" s="46" t="s">
        <v>163</v>
      </c>
      <c r="BL5" s="46" t="s">
        <v>164</v>
      </c>
      <c r="BM5" s="46" t="s">
        <v>165</v>
      </c>
      <c r="BN5" s="46" t="s">
        <v>166</v>
      </c>
      <c r="BO5" s="46" t="s">
        <v>167</v>
      </c>
      <c r="BP5" s="46" t="s">
        <v>168</v>
      </c>
      <c r="BQ5" s="46" t="s">
        <v>169</v>
      </c>
      <c r="BR5" s="46" t="s">
        <v>170</v>
      </c>
      <c r="BS5" s="46" t="s">
        <v>171</v>
      </c>
      <c r="BT5" s="46" t="s">
        <v>172</v>
      </c>
      <c r="BU5" s="46" t="s">
        <v>173</v>
      </c>
      <c r="BV5" s="46" t="s">
        <v>174</v>
      </c>
      <c r="BW5" s="46" t="s">
        <v>175</v>
      </c>
      <c r="BX5" s="46" t="s">
        <v>176</v>
      </c>
      <c r="BY5" s="46" t="s">
        <v>177</v>
      </c>
      <c r="BZ5" s="46" t="s">
        <v>178</v>
      </c>
      <c r="CA5" s="46" t="s">
        <v>179</v>
      </c>
      <c r="CB5" s="46" t="s">
        <v>180</v>
      </c>
      <c r="CC5" s="46" t="s">
        <v>181</v>
      </c>
      <c r="CD5" s="46" t="s">
        <v>183</v>
      </c>
      <c r="CE5" s="46" t="s">
        <v>184</v>
      </c>
      <c r="CF5" s="46" t="s">
        <v>185</v>
      </c>
      <c r="CG5" s="46" t="s">
        <v>186</v>
      </c>
      <c r="CH5" s="46" t="s">
        <v>187</v>
      </c>
      <c r="CI5" s="46" t="s">
        <v>188</v>
      </c>
      <c r="CJ5" s="46" t="s">
        <v>189</v>
      </c>
      <c r="CK5" s="46" t="s">
        <v>190</v>
      </c>
      <c r="CL5" s="46" t="s">
        <v>191</v>
      </c>
      <c r="CM5" s="46" t="s">
        <v>182</v>
      </c>
    </row>
    <row r="6" spans="2:91" ht="7.5" customHeight="1">
      <c r="C6" s="2"/>
      <c r="S6" s="14"/>
      <c r="U6" s="427"/>
      <c r="V6" s="422" t="s">
        <v>122</v>
      </c>
      <c r="W6" s="422" t="s">
        <v>122</v>
      </c>
      <c r="X6" s="422" t="s">
        <v>122</v>
      </c>
      <c r="Y6" s="422" t="s">
        <v>122</v>
      </c>
      <c r="Z6" s="422" t="s">
        <v>122</v>
      </c>
      <c r="AA6" s="422" t="s">
        <v>122</v>
      </c>
      <c r="AB6" s="422" t="s">
        <v>122</v>
      </c>
      <c r="AC6" s="422" t="s">
        <v>122</v>
      </c>
      <c r="AD6" s="422" t="s">
        <v>122</v>
      </c>
      <c r="AE6" s="422" t="s">
        <v>122</v>
      </c>
      <c r="AF6" s="422" t="s">
        <v>122</v>
      </c>
      <c r="AG6" s="422" t="s">
        <v>122</v>
      </c>
      <c r="AH6" s="422" t="s">
        <v>122</v>
      </c>
      <c r="AI6" s="422" t="s">
        <v>122</v>
      </c>
      <c r="AJ6" s="422" t="s">
        <v>122</v>
      </c>
      <c r="AK6" s="422" t="s">
        <v>122</v>
      </c>
      <c r="AL6" s="422" t="s">
        <v>122</v>
      </c>
      <c r="AM6" s="422" t="s">
        <v>122</v>
      </c>
      <c r="AN6" s="422" t="s">
        <v>122</v>
      </c>
      <c r="AO6" s="422" t="s">
        <v>122</v>
      </c>
      <c r="AP6" s="422" t="s">
        <v>122</v>
      </c>
      <c r="AQ6" s="422" t="s">
        <v>122</v>
      </c>
      <c r="AR6" s="422" t="s">
        <v>122</v>
      </c>
      <c r="AS6" s="422" t="s">
        <v>122</v>
      </c>
      <c r="AT6" s="422" t="s">
        <v>122</v>
      </c>
      <c r="AU6" s="422" t="s">
        <v>122</v>
      </c>
      <c r="AV6" s="422" t="s">
        <v>122</v>
      </c>
      <c r="AW6" s="422" t="s">
        <v>122</v>
      </c>
      <c r="AX6" s="422" t="s">
        <v>122</v>
      </c>
      <c r="AY6" s="422" t="s">
        <v>122</v>
      </c>
      <c r="AZ6" s="422" t="s">
        <v>122</v>
      </c>
      <c r="BA6" s="422" t="s">
        <v>122</v>
      </c>
      <c r="BB6" s="422" t="s">
        <v>122</v>
      </c>
      <c r="BC6" s="422" t="s">
        <v>122</v>
      </c>
      <c r="BD6" s="422" t="s">
        <v>122</v>
      </c>
      <c r="BE6" s="422" t="s">
        <v>122</v>
      </c>
      <c r="BF6" s="422" t="s">
        <v>122</v>
      </c>
      <c r="BG6" s="422" t="s">
        <v>122</v>
      </c>
      <c r="BH6" s="422" t="s">
        <v>122</v>
      </c>
      <c r="BI6" s="422" t="s">
        <v>122</v>
      </c>
      <c r="BJ6" s="422" t="s">
        <v>122</v>
      </c>
      <c r="BK6" s="422" t="s">
        <v>122</v>
      </c>
      <c r="BL6" s="422" t="s">
        <v>122</v>
      </c>
      <c r="BM6" s="422" t="s">
        <v>122</v>
      </c>
      <c r="BN6" s="422" t="s">
        <v>122</v>
      </c>
      <c r="BO6" s="422" t="s">
        <v>122</v>
      </c>
      <c r="BP6" s="422" t="s">
        <v>122</v>
      </c>
      <c r="BQ6" s="422" t="s">
        <v>122</v>
      </c>
      <c r="BR6" s="422" t="s">
        <v>122</v>
      </c>
      <c r="BS6" s="422" t="s">
        <v>122</v>
      </c>
      <c r="BT6" s="422" t="s">
        <v>122</v>
      </c>
      <c r="BU6" s="422" t="s">
        <v>122</v>
      </c>
      <c r="BV6" s="422" t="s">
        <v>122</v>
      </c>
      <c r="BW6" s="422" t="s">
        <v>122</v>
      </c>
      <c r="BX6" s="422" t="s">
        <v>122</v>
      </c>
      <c r="BY6" s="422" t="s">
        <v>122</v>
      </c>
      <c r="BZ6" s="422" t="s">
        <v>122</v>
      </c>
      <c r="CA6" s="422" t="s">
        <v>122</v>
      </c>
      <c r="CB6" s="422" t="s">
        <v>122</v>
      </c>
      <c r="CC6" s="422" t="s">
        <v>122</v>
      </c>
      <c r="CD6" s="422" t="s">
        <v>122</v>
      </c>
      <c r="CE6" s="422" t="s">
        <v>122</v>
      </c>
      <c r="CF6" s="422" t="s">
        <v>122</v>
      </c>
      <c r="CG6" s="422" t="s">
        <v>122</v>
      </c>
      <c r="CH6" s="422" t="s">
        <v>122</v>
      </c>
      <c r="CI6" s="422" t="s">
        <v>122</v>
      </c>
      <c r="CJ6" s="422" t="s">
        <v>122</v>
      </c>
      <c r="CK6" s="422" t="s">
        <v>122</v>
      </c>
      <c r="CL6" s="422" t="s">
        <v>122</v>
      </c>
      <c r="CM6" s="422" t="s">
        <v>122</v>
      </c>
    </row>
    <row r="7" spans="2:91" ht="18" customHeight="1">
      <c r="C7" s="2"/>
      <c r="N7" s="425" t="s">
        <v>203</v>
      </c>
      <c r="O7" s="425"/>
      <c r="P7" s="425"/>
      <c r="Q7" s="425"/>
      <c r="R7" s="425"/>
      <c r="S7" s="14"/>
      <c r="U7" s="427"/>
      <c r="V7" s="423"/>
      <c r="W7" s="423"/>
      <c r="X7" s="423"/>
      <c r="Y7" s="423"/>
      <c r="Z7" s="423"/>
      <c r="AA7" s="423"/>
      <c r="AB7" s="423"/>
      <c r="AC7" s="423"/>
      <c r="AD7" s="423"/>
      <c r="AE7" s="423"/>
      <c r="AF7" s="423"/>
      <c r="AG7" s="423"/>
      <c r="AH7" s="423"/>
      <c r="AI7" s="423"/>
      <c r="AJ7" s="423"/>
      <c r="AK7" s="423"/>
      <c r="AL7" s="423"/>
      <c r="AM7" s="423"/>
      <c r="AN7" s="423"/>
      <c r="AO7" s="423"/>
      <c r="AP7" s="423"/>
      <c r="AQ7" s="423"/>
      <c r="AR7" s="423"/>
      <c r="AS7" s="423"/>
      <c r="AT7" s="423"/>
      <c r="AU7" s="423"/>
      <c r="AV7" s="423"/>
      <c r="AW7" s="423"/>
      <c r="AX7" s="423"/>
      <c r="AY7" s="423"/>
      <c r="AZ7" s="423"/>
      <c r="BA7" s="423"/>
      <c r="BB7" s="423"/>
      <c r="BC7" s="423"/>
      <c r="BD7" s="423"/>
      <c r="BE7" s="423"/>
      <c r="BF7" s="423"/>
      <c r="BG7" s="423"/>
      <c r="BH7" s="423"/>
      <c r="BI7" s="423"/>
      <c r="BJ7" s="423"/>
      <c r="BK7" s="423"/>
      <c r="BL7" s="423"/>
      <c r="BM7" s="423"/>
      <c r="BN7" s="423"/>
      <c r="BO7" s="423"/>
      <c r="BP7" s="423"/>
      <c r="BQ7" s="423"/>
      <c r="BR7" s="423"/>
      <c r="BS7" s="423"/>
      <c r="BT7" s="423"/>
      <c r="BU7" s="423"/>
      <c r="BV7" s="423"/>
      <c r="BW7" s="423"/>
      <c r="BX7" s="423"/>
      <c r="BY7" s="423"/>
      <c r="BZ7" s="423"/>
      <c r="CA7" s="423"/>
      <c r="CB7" s="423"/>
      <c r="CC7" s="423"/>
      <c r="CD7" s="423"/>
      <c r="CE7" s="423"/>
      <c r="CF7" s="423"/>
      <c r="CG7" s="423"/>
      <c r="CH7" s="423"/>
      <c r="CI7" s="423"/>
      <c r="CJ7" s="423"/>
      <c r="CK7" s="423"/>
      <c r="CL7" s="423"/>
      <c r="CM7" s="423"/>
    </row>
    <row r="8" spans="2:91" ht="18" customHeight="1">
      <c r="C8" s="2"/>
      <c r="K8" s="425" t="s">
        <v>197</v>
      </c>
      <c r="L8" s="425"/>
      <c r="N8" s="18" t="s">
        <v>204</v>
      </c>
      <c r="P8" s="18" t="s">
        <v>205</v>
      </c>
      <c r="R8" s="18" t="s">
        <v>206</v>
      </c>
      <c r="S8" s="14"/>
      <c r="U8" s="427"/>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3"/>
      <c r="AY8" s="423"/>
      <c r="AZ8" s="423"/>
      <c r="BA8" s="423"/>
      <c r="BB8" s="423"/>
      <c r="BC8" s="423"/>
      <c r="BD8" s="423"/>
      <c r="BE8" s="423"/>
      <c r="BF8" s="423"/>
      <c r="BG8" s="423"/>
      <c r="BH8" s="423"/>
      <c r="BI8" s="423"/>
      <c r="BJ8" s="423"/>
      <c r="BK8" s="423"/>
      <c r="BL8" s="423"/>
      <c r="BM8" s="423"/>
      <c r="BN8" s="423"/>
      <c r="BO8" s="423"/>
      <c r="BP8" s="423"/>
      <c r="BQ8" s="423"/>
      <c r="BR8" s="423"/>
      <c r="BS8" s="423"/>
      <c r="BT8" s="423"/>
      <c r="BU8" s="423"/>
      <c r="BV8" s="423"/>
      <c r="BW8" s="423"/>
      <c r="BX8" s="423"/>
      <c r="BY8" s="423"/>
      <c r="BZ8" s="423"/>
      <c r="CA8" s="423"/>
      <c r="CB8" s="423"/>
      <c r="CC8" s="423"/>
      <c r="CD8" s="423"/>
      <c r="CE8" s="423"/>
      <c r="CF8" s="423"/>
      <c r="CG8" s="423"/>
      <c r="CH8" s="423"/>
      <c r="CI8" s="423"/>
      <c r="CJ8" s="423"/>
      <c r="CK8" s="423"/>
      <c r="CL8" s="423"/>
      <c r="CM8" s="423"/>
    </row>
    <row r="9" spans="2:91" ht="15" customHeight="1">
      <c r="C9" s="8"/>
      <c r="D9" s="7"/>
      <c r="E9" s="7"/>
      <c r="F9" s="7"/>
      <c r="G9" s="52" t="s">
        <v>97</v>
      </c>
      <c r="K9" s="418">
        <v>0</v>
      </c>
      <c r="L9" s="418"/>
      <c r="M9" s="260"/>
      <c r="N9" s="74">
        <v>0</v>
      </c>
      <c r="O9" s="260"/>
      <c r="P9" s="261">
        <f>K9-N9</f>
        <v>0</v>
      </c>
      <c r="Q9" s="260"/>
      <c r="R9" s="262" t="e">
        <f>P9/N9</f>
        <v>#DIV/0!</v>
      </c>
      <c r="S9" s="14"/>
      <c r="U9" s="427"/>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row>
    <row r="10" spans="2:91" ht="3.75" customHeight="1">
      <c r="C10" s="2"/>
      <c r="G10" s="52"/>
      <c r="K10" s="54"/>
      <c r="L10" s="54"/>
      <c r="M10" s="54"/>
      <c r="N10" s="54"/>
      <c r="O10" s="54"/>
      <c r="P10" s="219"/>
      <c r="Q10" s="54"/>
      <c r="R10" s="263"/>
      <c r="S10" s="14"/>
      <c r="U10" s="427"/>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3"/>
      <c r="BJ10" s="423"/>
      <c r="BK10" s="423"/>
      <c r="BL10" s="423"/>
      <c r="BM10" s="423"/>
      <c r="BN10" s="423"/>
      <c r="BO10" s="423"/>
      <c r="BP10" s="423"/>
      <c r="BQ10" s="423"/>
      <c r="BR10" s="423"/>
      <c r="BS10" s="423"/>
      <c r="BT10" s="423"/>
      <c r="BU10" s="423"/>
      <c r="BV10" s="423"/>
      <c r="BW10" s="423"/>
      <c r="BX10" s="423"/>
      <c r="BY10" s="423"/>
      <c r="BZ10" s="423"/>
      <c r="CA10" s="423"/>
      <c r="CB10" s="423"/>
      <c r="CC10" s="423"/>
      <c r="CD10" s="423"/>
      <c r="CE10" s="423"/>
      <c r="CF10" s="423"/>
      <c r="CG10" s="423"/>
      <c r="CH10" s="423"/>
      <c r="CI10" s="423"/>
      <c r="CJ10" s="423"/>
      <c r="CK10" s="423"/>
      <c r="CL10" s="423"/>
      <c r="CM10" s="423"/>
    </row>
    <row r="11" spans="2:91" ht="15.75">
      <c r="C11" s="2"/>
      <c r="G11" s="52" t="s">
        <v>98</v>
      </c>
      <c r="K11" s="418">
        <v>0</v>
      </c>
      <c r="L11" s="418"/>
      <c r="M11" s="260"/>
      <c r="N11" s="74">
        <v>0</v>
      </c>
      <c r="O11" s="260"/>
      <c r="P11" s="261">
        <f>K11-N11</f>
        <v>0</v>
      </c>
      <c r="Q11" s="260"/>
      <c r="R11" s="262" t="e">
        <f>P11/N11</f>
        <v>#DIV/0!</v>
      </c>
      <c r="S11" s="14"/>
      <c r="U11" s="427"/>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3"/>
      <c r="BV11" s="423"/>
      <c r="BW11" s="423"/>
      <c r="BX11" s="423"/>
      <c r="BY11" s="423"/>
      <c r="BZ11" s="423"/>
      <c r="CA11" s="423"/>
      <c r="CB11" s="423"/>
      <c r="CC11" s="423"/>
      <c r="CD11" s="423"/>
      <c r="CE11" s="423"/>
      <c r="CF11" s="423"/>
      <c r="CG11" s="423"/>
      <c r="CH11" s="423"/>
      <c r="CI11" s="423"/>
      <c r="CJ11" s="423"/>
      <c r="CK11" s="423"/>
      <c r="CL11" s="423"/>
      <c r="CM11" s="423"/>
    </row>
    <row r="12" spans="2:91" ht="3.75" customHeight="1">
      <c r="C12" s="2"/>
      <c r="G12" s="52"/>
      <c r="K12" s="54"/>
      <c r="L12" s="54"/>
      <c r="M12" s="54"/>
      <c r="N12" s="54"/>
      <c r="O12" s="54"/>
      <c r="P12" s="54"/>
      <c r="Q12" s="54"/>
      <c r="R12" s="263"/>
      <c r="S12" s="14"/>
      <c r="U12" s="427"/>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c r="BV12" s="423"/>
      <c r="BW12" s="423"/>
      <c r="BX12" s="423"/>
      <c r="BY12" s="423"/>
      <c r="BZ12" s="423"/>
      <c r="CA12" s="423"/>
      <c r="CB12" s="423"/>
      <c r="CC12" s="423"/>
      <c r="CD12" s="423"/>
      <c r="CE12" s="423"/>
      <c r="CF12" s="423"/>
      <c r="CG12" s="423"/>
      <c r="CH12" s="423"/>
      <c r="CI12" s="423"/>
      <c r="CJ12" s="423"/>
      <c r="CK12" s="423"/>
      <c r="CL12" s="423"/>
      <c r="CM12" s="423"/>
    </row>
    <row r="13" spans="2:91" ht="16.5" thickBot="1">
      <c r="C13" s="2"/>
      <c r="G13" s="52" t="s">
        <v>96</v>
      </c>
      <c r="K13" s="472">
        <f>K9+K11</f>
        <v>0</v>
      </c>
      <c r="L13" s="472"/>
      <c r="M13" s="260"/>
      <c r="N13" s="264">
        <f>N11+N9</f>
        <v>0</v>
      </c>
      <c r="O13" s="260"/>
      <c r="P13" s="264">
        <f>K13-N13</f>
        <v>0</v>
      </c>
      <c r="Q13" s="260"/>
      <c r="R13" s="265" t="e">
        <f>P13/N13</f>
        <v>#DIV/0!</v>
      </c>
      <c r="S13" s="14"/>
      <c r="U13" s="427"/>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c r="BC13" s="423"/>
      <c r="BD13" s="423"/>
      <c r="BE13" s="423"/>
      <c r="BF13" s="423"/>
      <c r="BG13" s="423"/>
      <c r="BH13" s="423"/>
      <c r="BI13" s="423"/>
      <c r="BJ13" s="423"/>
      <c r="BK13" s="423"/>
      <c r="BL13" s="423"/>
      <c r="BM13" s="423"/>
      <c r="BN13" s="423"/>
      <c r="BO13" s="423"/>
      <c r="BP13" s="423"/>
      <c r="BQ13" s="423"/>
      <c r="BR13" s="423"/>
      <c r="BS13" s="423"/>
      <c r="BT13" s="423"/>
      <c r="BU13" s="423"/>
      <c r="BV13" s="423"/>
      <c r="BW13" s="423"/>
      <c r="BX13" s="423"/>
      <c r="BY13" s="423"/>
      <c r="BZ13" s="423"/>
      <c r="CA13" s="423"/>
      <c r="CB13" s="423"/>
      <c r="CC13" s="423"/>
      <c r="CD13" s="423"/>
      <c r="CE13" s="423"/>
      <c r="CF13" s="423"/>
      <c r="CG13" s="423"/>
      <c r="CH13" s="423"/>
      <c r="CI13" s="423"/>
      <c r="CJ13" s="423"/>
      <c r="CK13" s="423"/>
      <c r="CL13" s="423"/>
      <c r="CM13" s="423"/>
    </row>
    <row r="14" spans="2:91" ht="12.75" customHeight="1" thickTop="1">
      <c r="C14" s="2"/>
      <c r="S14" s="14"/>
      <c r="U14" s="428"/>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row>
    <row r="15" spans="2:91" ht="22.5" customHeight="1">
      <c r="C15" s="406" t="s">
        <v>109</v>
      </c>
      <c r="D15" s="409"/>
      <c r="E15" s="409"/>
      <c r="F15" s="409"/>
      <c r="G15" s="409"/>
      <c r="H15" s="409"/>
      <c r="I15" s="409"/>
      <c r="J15" s="409"/>
      <c r="K15" s="409"/>
      <c r="L15" s="409"/>
      <c r="M15" s="409"/>
      <c r="N15" s="409"/>
      <c r="O15" s="409"/>
      <c r="P15" s="409"/>
      <c r="Q15" s="409"/>
      <c r="R15" s="409"/>
      <c r="S15" s="410"/>
      <c r="U15" s="56" t="s">
        <v>212</v>
      </c>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row>
    <row r="16" spans="2:91" ht="15.95" customHeight="1">
      <c r="C16" s="2"/>
      <c r="S16" s="14"/>
      <c r="U16" s="266"/>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267"/>
      <c r="CA16" s="267"/>
      <c r="CB16" s="267"/>
      <c r="CC16" s="267"/>
      <c r="CD16" s="267"/>
      <c r="CE16" s="267"/>
      <c r="CF16" s="267"/>
      <c r="CG16" s="267"/>
      <c r="CH16" s="267"/>
      <c r="CI16" s="267"/>
      <c r="CJ16" s="267"/>
      <c r="CK16" s="267"/>
      <c r="CL16" s="267"/>
      <c r="CM16" s="268"/>
    </row>
    <row r="17" spans="3:93" ht="15.95" customHeight="1">
      <c r="C17" s="43"/>
      <c r="D17" s="27"/>
      <c r="E17" s="27"/>
      <c r="F17" s="27"/>
      <c r="G17" s="52" t="s">
        <v>99</v>
      </c>
      <c r="K17" s="420" t="e">
        <f>'Salary &amp; Benefits'!#REF!</f>
        <v>#REF!</v>
      </c>
      <c r="L17" s="420"/>
      <c r="M17" s="19"/>
      <c r="N17" s="19"/>
      <c r="O17" s="19"/>
      <c r="P17" s="19"/>
      <c r="Q17" s="19"/>
      <c r="R17" s="19"/>
      <c r="S17" s="14"/>
      <c r="U17" s="57" t="s">
        <v>310</v>
      </c>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9"/>
      <c r="CO17" s="1" t="s">
        <v>325</v>
      </c>
    </row>
    <row r="18" spans="3:93" ht="15.95" customHeight="1">
      <c r="C18" s="2"/>
      <c r="G18" s="52" t="s">
        <v>100</v>
      </c>
      <c r="K18" s="421">
        <f>'Operational Expenses'!E117</f>
        <v>0</v>
      </c>
      <c r="L18" s="421"/>
      <c r="M18" s="19"/>
      <c r="N18" s="19"/>
      <c r="O18" s="19"/>
      <c r="P18" s="19"/>
      <c r="Q18" s="19"/>
      <c r="R18" s="19"/>
      <c r="S18" s="14"/>
      <c r="U18" s="60" t="s">
        <v>311</v>
      </c>
      <c r="V18" s="302">
        <v>0</v>
      </c>
      <c r="W18" s="302">
        <v>0</v>
      </c>
      <c r="X18" s="302">
        <v>0</v>
      </c>
      <c r="Y18" s="302">
        <v>0</v>
      </c>
      <c r="Z18" s="302">
        <v>0</v>
      </c>
      <c r="AA18" s="302">
        <v>0</v>
      </c>
      <c r="AB18" s="302">
        <v>0</v>
      </c>
      <c r="AC18" s="302">
        <v>0</v>
      </c>
      <c r="AD18" s="302">
        <v>0</v>
      </c>
      <c r="AE18" s="302">
        <v>0</v>
      </c>
      <c r="AF18" s="302">
        <v>0</v>
      </c>
      <c r="AG18" s="302">
        <v>0</v>
      </c>
      <c r="AH18" s="302">
        <v>0</v>
      </c>
      <c r="AI18" s="302">
        <v>0</v>
      </c>
      <c r="AJ18" s="302">
        <v>0</v>
      </c>
      <c r="AK18" s="302">
        <v>0</v>
      </c>
      <c r="AL18" s="302">
        <v>0</v>
      </c>
      <c r="AM18" s="302">
        <v>0</v>
      </c>
      <c r="AN18" s="302">
        <v>0</v>
      </c>
      <c r="AO18" s="302">
        <v>0</v>
      </c>
      <c r="AP18" s="302">
        <v>0</v>
      </c>
      <c r="AQ18" s="302">
        <v>0</v>
      </c>
      <c r="AR18" s="302">
        <v>0</v>
      </c>
      <c r="AS18" s="302">
        <v>0</v>
      </c>
      <c r="AT18" s="302">
        <v>0</v>
      </c>
      <c r="AU18" s="302">
        <v>0</v>
      </c>
      <c r="AV18" s="302">
        <v>0</v>
      </c>
      <c r="AW18" s="302">
        <v>0</v>
      </c>
      <c r="AX18" s="302">
        <v>0</v>
      </c>
      <c r="AY18" s="302">
        <v>0</v>
      </c>
      <c r="AZ18" s="302">
        <v>0</v>
      </c>
      <c r="BA18" s="302">
        <v>0</v>
      </c>
      <c r="BB18" s="302">
        <v>0</v>
      </c>
      <c r="BC18" s="302">
        <v>0</v>
      </c>
      <c r="BD18" s="302">
        <v>0</v>
      </c>
      <c r="BE18" s="302">
        <v>0</v>
      </c>
      <c r="BF18" s="302">
        <v>0</v>
      </c>
      <c r="BG18" s="302">
        <v>0</v>
      </c>
      <c r="BH18" s="302">
        <v>0</v>
      </c>
      <c r="BI18" s="302">
        <v>0</v>
      </c>
      <c r="BJ18" s="302">
        <v>0</v>
      </c>
      <c r="BK18" s="302">
        <v>0</v>
      </c>
      <c r="BL18" s="302">
        <v>0</v>
      </c>
      <c r="BM18" s="302">
        <v>0</v>
      </c>
      <c r="BN18" s="302">
        <v>0</v>
      </c>
      <c r="BO18" s="302">
        <v>0</v>
      </c>
      <c r="BP18" s="302">
        <v>0</v>
      </c>
      <c r="BQ18" s="302">
        <v>0</v>
      </c>
      <c r="BR18" s="302">
        <v>0</v>
      </c>
      <c r="BS18" s="302">
        <v>0</v>
      </c>
      <c r="BT18" s="302">
        <v>0</v>
      </c>
      <c r="BU18" s="302">
        <v>0</v>
      </c>
      <c r="BV18" s="302">
        <v>0</v>
      </c>
      <c r="BW18" s="302">
        <v>0</v>
      </c>
      <c r="BX18" s="302">
        <v>0</v>
      </c>
      <c r="BY18" s="302">
        <v>0</v>
      </c>
      <c r="BZ18" s="302">
        <v>0</v>
      </c>
      <c r="CA18" s="302">
        <v>0</v>
      </c>
      <c r="CB18" s="302">
        <v>0</v>
      </c>
      <c r="CC18" s="302">
        <v>0</v>
      </c>
      <c r="CD18" s="302">
        <v>0</v>
      </c>
      <c r="CE18" s="302">
        <v>0</v>
      </c>
      <c r="CF18" s="302">
        <v>0</v>
      </c>
      <c r="CG18" s="302">
        <v>0</v>
      </c>
      <c r="CH18" s="302">
        <v>0</v>
      </c>
      <c r="CI18" s="302">
        <v>0</v>
      </c>
      <c r="CJ18" s="302">
        <v>0</v>
      </c>
      <c r="CK18" s="302">
        <v>0</v>
      </c>
      <c r="CL18" s="302">
        <v>0</v>
      </c>
      <c r="CM18" s="302">
        <v>0</v>
      </c>
      <c r="CO18" s="303">
        <f>+SUM(V18:CM18)</f>
        <v>0</v>
      </c>
    </row>
    <row r="19" spans="3:93" ht="15.95" customHeight="1">
      <c r="C19" s="2"/>
      <c r="G19" s="52" t="s">
        <v>101</v>
      </c>
      <c r="K19" s="421">
        <f>Depreciation!AJ17</f>
        <v>0</v>
      </c>
      <c r="L19" s="421"/>
      <c r="M19" s="19"/>
      <c r="N19" s="19"/>
      <c r="O19" s="19"/>
      <c r="P19" s="19"/>
      <c r="Q19" s="19"/>
      <c r="R19" s="19"/>
      <c r="S19" s="14"/>
      <c r="U19" s="60" t="s">
        <v>312</v>
      </c>
      <c r="V19" s="310" t="e">
        <f>+V18*$K$31</f>
        <v>#REF!</v>
      </c>
      <c r="W19" s="310" t="e">
        <f t="shared" ref="W19:CH19" si="0">+W18*$K$31</f>
        <v>#REF!</v>
      </c>
      <c r="X19" s="310" t="e">
        <f t="shared" si="0"/>
        <v>#REF!</v>
      </c>
      <c r="Y19" s="310" t="e">
        <f t="shared" si="0"/>
        <v>#REF!</v>
      </c>
      <c r="Z19" s="310" t="e">
        <f t="shared" si="0"/>
        <v>#REF!</v>
      </c>
      <c r="AA19" s="310" t="e">
        <f t="shared" si="0"/>
        <v>#REF!</v>
      </c>
      <c r="AB19" s="310" t="e">
        <f t="shared" si="0"/>
        <v>#REF!</v>
      </c>
      <c r="AC19" s="310" t="e">
        <f t="shared" si="0"/>
        <v>#REF!</v>
      </c>
      <c r="AD19" s="310" t="e">
        <f t="shared" si="0"/>
        <v>#REF!</v>
      </c>
      <c r="AE19" s="310" t="e">
        <f t="shared" si="0"/>
        <v>#REF!</v>
      </c>
      <c r="AF19" s="310" t="e">
        <f t="shared" si="0"/>
        <v>#REF!</v>
      </c>
      <c r="AG19" s="310" t="e">
        <f t="shared" si="0"/>
        <v>#REF!</v>
      </c>
      <c r="AH19" s="310" t="e">
        <f t="shared" si="0"/>
        <v>#REF!</v>
      </c>
      <c r="AI19" s="310" t="e">
        <f t="shared" si="0"/>
        <v>#REF!</v>
      </c>
      <c r="AJ19" s="310" t="e">
        <f t="shared" si="0"/>
        <v>#REF!</v>
      </c>
      <c r="AK19" s="310" t="e">
        <f t="shared" si="0"/>
        <v>#REF!</v>
      </c>
      <c r="AL19" s="310" t="e">
        <f t="shared" si="0"/>
        <v>#REF!</v>
      </c>
      <c r="AM19" s="310" t="e">
        <f t="shared" si="0"/>
        <v>#REF!</v>
      </c>
      <c r="AN19" s="310" t="e">
        <f t="shared" si="0"/>
        <v>#REF!</v>
      </c>
      <c r="AO19" s="310" t="e">
        <f t="shared" si="0"/>
        <v>#REF!</v>
      </c>
      <c r="AP19" s="310" t="e">
        <f t="shared" si="0"/>
        <v>#REF!</v>
      </c>
      <c r="AQ19" s="310" t="e">
        <f t="shared" si="0"/>
        <v>#REF!</v>
      </c>
      <c r="AR19" s="310" t="e">
        <f t="shared" si="0"/>
        <v>#REF!</v>
      </c>
      <c r="AS19" s="310" t="e">
        <f t="shared" si="0"/>
        <v>#REF!</v>
      </c>
      <c r="AT19" s="310" t="e">
        <f t="shared" si="0"/>
        <v>#REF!</v>
      </c>
      <c r="AU19" s="310" t="e">
        <f t="shared" si="0"/>
        <v>#REF!</v>
      </c>
      <c r="AV19" s="310" t="e">
        <f t="shared" si="0"/>
        <v>#REF!</v>
      </c>
      <c r="AW19" s="310" t="e">
        <f t="shared" si="0"/>
        <v>#REF!</v>
      </c>
      <c r="AX19" s="310" t="e">
        <f t="shared" si="0"/>
        <v>#REF!</v>
      </c>
      <c r="AY19" s="310" t="e">
        <f t="shared" si="0"/>
        <v>#REF!</v>
      </c>
      <c r="AZ19" s="310" t="e">
        <f t="shared" si="0"/>
        <v>#REF!</v>
      </c>
      <c r="BA19" s="310" t="e">
        <f t="shared" si="0"/>
        <v>#REF!</v>
      </c>
      <c r="BB19" s="310" t="e">
        <f t="shared" si="0"/>
        <v>#REF!</v>
      </c>
      <c r="BC19" s="310" t="e">
        <f t="shared" si="0"/>
        <v>#REF!</v>
      </c>
      <c r="BD19" s="310" t="e">
        <f t="shared" si="0"/>
        <v>#REF!</v>
      </c>
      <c r="BE19" s="310" t="e">
        <f t="shared" si="0"/>
        <v>#REF!</v>
      </c>
      <c r="BF19" s="310" t="e">
        <f t="shared" si="0"/>
        <v>#REF!</v>
      </c>
      <c r="BG19" s="310" t="e">
        <f t="shared" si="0"/>
        <v>#REF!</v>
      </c>
      <c r="BH19" s="310" t="e">
        <f t="shared" si="0"/>
        <v>#REF!</v>
      </c>
      <c r="BI19" s="310" t="e">
        <f t="shared" si="0"/>
        <v>#REF!</v>
      </c>
      <c r="BJ19" s="310" t="e">
        <f t="shared" si="0"/>
        <v>#REF!</v>
      </c>
      <c r="BK19" s="310" t="e">
        <f t="shared" si="0"/>
        <v>#REF!</v>
      </c>
      <c r="BL19" s="310" t="e">
        <f t="shared" si="0"/>
        <v>#REF!</v>
      </c>
      <c r="BM19" s="310" t="e">
        <f t="shared" si="0"/>
        <v>#REF!</v>
      </c>
      <c r="BN19" s="310" t="e">
        <f t="shared" si="0"/>
        <v>#REF!</v>
      </c>
      <c r="BO19" s="310" t="e">
        <f t="shared" si="0"/>
        <v>#REF!</v>
      </c>
      <c r="BP19" s="310" t="e">
        <f t="shared" si="0"/>
        <v>#REF!</v>
      </c>
      <c r="BQ19" s="310" t="e">
        <f t="shared" si="0"/>
        <v>#REF!</v>
      </c>
      <c r="BR19" s="310" t="e">
        <f t="shared" si="0"/>
        <v>#REF!</v>
      </c>
      <c r="BS19" s="310" t="e">
        <f t="shared" si="0"/>
        <v>#REF!</v>
      </c>
      <c r="BT19" s="310" t="e">
        <f t="shared" si="0"/>
        <v>#REF!</v>
      </c>
      <c r="BU19" s="310" t="e">
        <f t="shared" si="0"/>
        <v>#REF!</v>
      </c>
      <c r="BV19" s="310" t="e">
        <f t="shared" si="0"/>
        <v>#REF!</v>
      </c>
      <c r="BW19" s="310" t="e">
        <f t="shared" si="0"/>
        <v>#REF!</v>
      </c>
      <c r="BX19" s="310" t="e">
        <f t="shared" si="0"/>
        <v>#REF!</v>
      </c>
      <c r="BY19" s="310" t="e">
        <f t="shared" si="0"/>
        <v>#REF!</v>
      </c>
      <c r="BZ19" s="310" t="e">
        <f t="shared" si="0"/>
        <v>#REF!</v>
      </c>
      <c r="CA19" s="310" t="e">
        <f t="shared" si="0"/>
        <v>#REF!</v>
      </c>
      <c r="CB19" s="310" t="e">
        <f t="shared" si="0"/>
        <v>#REF!</v>
      </c>
      <c r="CC19" s="310" t="e">
        <f t="shared" si="0"/>
        <v>#REF!</v>
      </c>
      <c r="CD19" s="310" t="e">
        <f t="shared" si="0"/>
        <v>#REF!</v>
      </c>
      <c r="CE19" s="310" t="e">
        <f t="shared" si="0"/>
        <v>#REF!</v>
      </c>
      <c r="CF19" s="310" t="e">
        <f t="shared" si="0"/>
        <v>#REF!</v>
      </c>
      <c r="CG19" s="310" t="e">
        <f t="shared" si="0"/>
        <v>#REF!</v>
      </c>
      <c r="CH19" s="310" t="e">
        <f t="shared" si="0"/>
        <v>#REF!</v>
      </c>
      <c r="CI19" s="310" t="e">
        <f t="shared" ref="CI19:CM19" si="1">+CI18*$K$31</f>
        <v>#REF!</v>
      </c>
      <c r="CJ19" s="310" t="e">
        <f t="shared" si="1"/>
        <v>#REF!</v>
      </c>
      <c r="CK19" s="310" t="e">
        <f t="shared" si="1"/>
        <v>#REF!</v>
      </c>
      <c r="CL19" s="310" t="e">
        <f t="shared" si="1"/>
        <v>#REF!</v>
      </c>
      <c r="CM19" s="310" t="e">
        <f t="shared" si="1"/>
        <v>#REF!</v>
      </c>
      <c r="CO19" s="304" t="e">
        <f>+SUM(V19:CM19)</f>
        <v>#REF!</v>
      </c>
    </row>
    <row r="20" spans="3:93" ht="15.95" customHeight="1" thickBot="1">
      <c r="C20" s="2"/>
      <c r="G20" s="52" t="s">
        <v>102</v>
      </c>
      <c r="K20" s="415" t="e">
        <f>SUM(K17,K18,K19)</f>
        <v>#REF!</v>
      </c>
      <c r="L20" s="415"/>
      <c r="M20" s="19"/>
      <c r="N20" s="19"/>
      <c r="O20" s="19"/>
      <c r="P20" s="19"/>
      <c r="Q20" s="19"/>
      <c r="R20" s="19"/>
      <c r="S20" s="14"/>
      <c r="U20" s="269"/>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270"/>
      <c r="CH20" s="270"/>
      <c r="CI20" s="270"/>
      <c r="CJ20" s="270"/>
      <c r="CK20" s="270"/>
      <c r="CL20" s="270"/>
      <c r="CM20" s="271"/>
    </row>
    <row r="21" spans="3:93" ht="21" customHeight="1" thickTop="1">
      <c r="C21" s="2"/>
      <c r="S21" s="14"/>
      <c r="U21" s="61"/>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3"/>
    </row>
    <row r="22" spans="3:93" ht="16.5" customHeight="1">
      <c r="C22" s="469" t="s">
        <v>103</v>
      </c>
      <c r="D22" s="470"/>
      <c r="E22" s="470"/>
      <c r="F22" s="470"/>
      <c r="G22" s="470"/>
      <c r="H22" s="470"/>
      <c r="I22" s="470"/>
      <c r="J22" s="470"/>
      <c r="K22" s="470"/>
      <c r="L22" s="470"/>
      <c r="M22" s="470"/>
      <c r="N22" s="470"/>
      <c r="O22" s="470"/>
      <c r="P22" s="470"/>
      <c r="Q22" s="470"/>
      <c r="R22" s="470"/>
      <c r="S22" s="471"/>
      <c r="U22" s="64" t="s">
        <v>313</v>
      </c>
      <c r="V22" s="65"/>
      <c r="W22" s="65"/>
      <c r="X22" s="65"/>
      <c r="Y22" s="65"/>
      <c r="Z22" s="65"/>
      <c r="AA22" s="65"/>
      <c r="AB22" s="65"/>
      <c r="AC22" s="65"/>
      <c r="AD22" s="65"/>
      <c r="AE22" s="65"/>
      <c r="AF22" s="65"/>
      <c r="AG22" s="65"/>
      <c r="AH22" s="65"/>
      <c r="AI22" s="65"/>
      <c r="AJ22" s="65"/>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300"/>
    </row>
    <row r="23" spans="3:93" ht="16.5" customHeight="1">
      <c r="C23" s="68"/>
      <c r="D23" s="45"/>
      <c r="E23" s="45"/>
      <c r="F23" s="45"/>
      <c r="G23" s="45"/>
      <c r="H23" s="45"/>
      <c r="I23" s="45"/>
      <c r="J23" s="45"/>
      <c r="K23" s="45"/>
      <c r="L23" s="45"/>
      <c r="M23" s="45"/>
      <c r="N23" s="45"/>
      <c r="O23" s="45"/>
      <c r="P23" s="45"/>
      <c r="Q23" s="45"/>
      <c r="R23" s="45"/>
      <c r="S23" s="69"/>
      <c r="U23" s="60" t="s">
        <v>314</v>
      </c>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row>
    <row r="24" spans="3:93" ht="15.75">
      <c r="C24" s="2"/>
      <c r="E24" s="52" t="s">
        <v>104</v>
      </c>
      <c r="F24" s="70"/>
      <c r="G24" s="70"/>
      <c r="H24" s="70"/>
      <c r="I24" s="70"/>
      <c r="K24" s="416">
        <v>0</v>
      </c>
      <c r="L24" s="416"/>
      <c r="M24" s="19"/>
      <c r="N24" s="19"/>
      <c r="O24" s="19"/>
      <c r="P24" s="19"/>
      <c r="Q24" s="19"/>
      <c r="R24" s="19"/>
      <c r="S24" s="14"/>
      <c r="U24" s="60" t="s">
        <v>315</v>
      </c>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row>
    <row r="25" spans="3:93" ht="15.75">
      <c r="C25" s="2"/>
      <c r="E25" s="70"/>
      <c r="F25" s="70"/>
      <c r="G25" s="70"/>
      <c r="H25" s="70"/>
      <c r="I25" s="70"/>
      <c r="S25" s="14"/>
      <c r="U25" s="60" t="s">
        <v>316</v>
      </c>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row>
    <row r="26" spans="3:93" ht="16.5" customHeight="1">
      <c r="C26" s="2"/>
      <c r="E26" s="52" t="s">
        <v>106</v>
      </c>
      <c r="F26" s="70"/>
      <c r="G26" s="70"/>
      <c r="H26" s="52" t="s">
        <v>238</v>
      </c>
      <c r="I26" s="70"/>
      <c r="K26" s="416">
        <v>0</v>
      </c>
      <c r="L26" s="416"/>
      <c r="M26" s="19"/>
      <c r="N26" s="19"/>
      <c r="O26" s="19"/>
      <c r="P26" s="19"/>
      <c r="Q26" s="19"/>
      <c r="R26" s="19"/>
      <c r="S26" s="14"/>
      <c r="U26" s="61"/>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3"/>
    </row>
    <row r="27" spans="3:93" ht="16.5" customHeight="1">
      <c r="C27" s="2"/>
      <c r="E27" s="70"/>
      <c r="F27" s="70"/>
      <c r="G27" s="70"/>
      <c r="H27" s="52" t="s">
        <v>239</v>
      </c>
      <c r="I27" s="70"/>
      <c r="K27" s="416">
        <v>0</v>
      </c>
      <c r="L27" s="416"/>
      <c r="M27" s="19"/>
      <c r="N27" s="19"/>
      <c r="O27" s="19"/>
      <c r="P27" s="19"/>
      <c r="Q27" s="19"/>
      <c r="R27" s="19"/>
      <c r="S27" s="14"/>
      <c r="U27" s="64" t="s">
        <v>317</v>
      </c>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6"/>
    </row>
    <row r="28" spans="3:93" ht="16.5" customHeight="1">
      <c r="C28" s="2"/>
      <c r="S28" s="14"/>
      <c r="U28" s="60" t="s">
        <v>318</v>
      </c>
      <c r="V28" s="259" t="e">
        <f>+V19/V23</f>
        <v>#REF!</v>
      </c>
      <c r="W28" s="259" t="e">
        <f>+W19/W23</f>
        <v>#REF!</v>
      </c>
      <c r="X28" s="259" t="e">
        <f t="shared" ref="X28:CH28" si="2">+X19/X23</f>
        <v>#REF!</v>
      </c>
      <c r="Y28" s="259" t="e">
        <f t="shared" si="2"/>
        <v>#REF!</v>
      </c>
      <c r="Z28" s="259" t="e">
        <f t="shared" si="2"/>
        <v>#REF!</v>
      </c>
      <c r="AA28" s="259" t="e">
        <f t="shared" si="2"/>
        <v>#REF!</v>
      </c>
      <c r="AB28" s="259" t="e">
        <f t="shared" si="2"/>
        <v>#REF!</v>
      </c>
      <c r="AC28" s="259" t="e">
        <f t="shared" si="2"/>
        <v>#REF!</v>
      </c>
      <c r="AD28" s="259" t="e">
        <f t="shared" si="2"/>
        <v>#REF!</v>
      </c>
      <c r="AE28" s="259" t="e">
        <f t="shared" si="2"/>
        <v>#REF!</v>
      </c>
      <c r="AF28" s="259" t="e">
        <f t="shared" si="2"/>
        <v>#REF!</v>
      </c>
      <c r="AG28" s="259" t="e">
        <f t="shared" si="2"/>
        <v>#REF!</v>
      </c>
      <c r="AH28" s="259" t="e">
        <f t="shared" si="2"/>
        <v>#REF!</v>
      </c>
      <c r="AI28" s="259" t="e">
        <f t="shared" si="2"/>
        <v>#REF!</v>
      </c>
      <c r="AJ28" s="259" t="e">
        <f t="shared" si="2"/>
        <v>#REF!</v>
      </c>
      <c r="AK28" s="259" t="e">
        <f t="shared" si="2"/>
        <v>#REF!</v>
      </c>
      <c r="AL28" s="259" t="e">
        <f t="shared" si="2"/>
        <v>#REF!</v>
      </c>
      <c r="AM28" s="259" t="e">
        <f t="shared" si="2"/>
        <v>#REF!</v>
      </c>
      <c r="AN28" s="259" t="e">
        <f t="shared" si="2"/>
        <v>#REF!</v>
      </c>
      <c r="AO28" s="259" t="e">
        <f t="shared" si="2"/>
        <v>#REF!</v>
      </c>
      <c r="AP28" s="259" t="e">
        <f t="shared" si="2"/>
        <v>#REF!</v>
      </c>
      <c r="AQ28" s="259" t="e">
        <f t="shared" si="2"/>
        <v>#REF!</v>
      </c>
      <c r="AR28" s="259" t="e">
        <f t="shared" si="2"/>
        <v>#REF!</v>
      </c>
      <c r="AS28" s="259" t="e">
        <f t="shared" si="2"/>
        <v>#REF!</v>
      </c>
      <c r="AT28" s="259" t="e">
        <f t="shared" si="2"/>
        <v>#REF!</v>
      </c>
      <c r="AU28" s="259" t="e">
        <f t="shared" si="2"/>
        <v>#REF!</v>
      </c>
      <c r="AV28" s="259" t="e">
        <f t="shared" si="2"/>
        <v>#REF!</v>
      </c>
      <c r="AW28" s="259" t="e">
        <f t="shared" si="2"/>
        <v>#REF!</v>
      </c>
      <c r="AX28" s="259" t="e">
        <f t="shared" si="2"/>
        <v>#REF!</v>
      </c>
      <c r="AY28" s="259" t="e">
        <f t="shared" si="2"/>
        <v>#REF!</v>
      </c>
      <c r="AZ28" s="259" t="e">
        <f t="shared" si="2"/>
        <v>#REF!</v>
      </c>
      <c r="BA28" s="259" t="e">
        <f t="shared" si="2"/>
        <v>#REF!</v>
      </c>
      <c r="BB28" s="259" t="e">
        <f t="shared" si="2"/>
        <v>#REF!</v>
      </c>
      <c r="BC28" s="259" t="e">
        <f t="shared" si="2"/>
        <v>#REF!</v>
      </c>
      <c r="BD28" s="259" t="e">
        <f t="shared" si="2"/>
        <v>#REF!</v>
      </c>
      <c r="BE28" s="259" t="e">
        <f t="shared" si="2"/>
        <v>#REF!</v>
      </c>
      <c r="BF28" s="259" t="e">
        <f t="shared" si="2"/>
        <v>#REF!</v>
      </c>
      <c r="BG28" s="259" t="e">
        <f t="shared" si="2"/>
        <v>#REF!</v>
      </c>
      <c r="BH28" s="259" t="e">
        <f t="shared" si="2"/>
        <v>#REF!</v>
      </c>
      <c r="BI28" s="259" t="e">
        <f t="shared" si="2"/>
        <v>#REF!</v>
      </c>
      <c r="BJ28" s="259" t="e">
        <f t="shared" si="2"/>
        <v>#REF!</v>
      </c>
      <c r="BK28" s="259" t="e">
        <f t="shared" si="2"/>
        <v>#REF!</v>
      </c>
      <c r="BL28" s="259" t="e">
        <f t="shared" si="2"/>
        <v>#REF!</v>
      </c>
      <c r="BM28" s="259" t="e">
        <f t="shared" si="2"/>
        <v>#REF!</v>
      </c>
      <c r="BN28" s="259" t="e">
        <f t="shared" si="2"/>
        <v>#REF!</v>
      </c>
      <c r="BO28" s="259" t="e">
        <f t="shared" si="2"/>
        <v>#REF!</v>
      </c>
      <c r="BP28" s="259" t="e">
        <f t="shared" si="2"/>
        <v>#REF!</v>
      </c>
      <c r="BQ28" s="259" t="e">
        <f t="shared" si="2"/>
        <v>#REF!</v>
      </c>
      <c r="BR28" s="259" t="e">
        <f t="shared" si="2"/>
        <v>#REF!</v>
      </c>
      <c r="BS28" s="259" t="e">
        <f t="shared" si="2"/>
        <v>#REF!</v>
      </c>
      <c r="BT28" s="259" t="e">
        <f t="shared" si="2"/>
        <v>#REF!</v>
      </c>
      <c r="BU28" s="259" t="e">
        <f t="shared" si="2"/>
        <v>#REF!</v>
      </c>
      <c r="BV28" s="259" t="e">
        <f t="shared" si="2"/>
        <v>#REF!</v>
      </c>
      <c r="BW28" s="259" t="e">
        <f t="shared" si="2"/>
        <v>#REF!</v>
      </c>
      <c r="BX28" s="259" t="e">
        <f t="shared" si="2"/>
        <v>#REF!</v>
      </c>
      <c r="BY28" s="259" t="e">
        <f t="shared" si="2"/>
        <v>#REF!</v>
      </c>
      <c r="BZ28" s="259" t="e">
        <f t="shared" si="2"/>
        <v>#REF!</v>
      </c>
      <c r="CA28" s="259" t="e">
        <f t="shared" si="2"/>
        <v>#REF!</v>
      </c>
      <c r="CB28" s="259" t="e">
        <f t="shared" si="2"/>
        <v>#REF!</v>
      </c>
      <c r="CC28" s="259" t="e">
        <f t="shared" si="2"/>
        <v>#REF!</v>
      </c>
      <c r="CD28" s="259" t="e">
        <f t="shared" si="2"/>
        <v>#REF!</v>
      </c>
      <c r="CE28" s="259" t="e">
        <f t="shared" si="2"/>
        <v>#REF!</v>
      </c>
      <c r="CF28" s="259" t="e">
        <f t="shared" si="2"/>
        <v>#REF!</v>
      </c>
      <c r="CG28" s="259" t="e">
        <f t="shared" si="2"/>
        <v>#REF!</v>
      </c>
      <c r="CH28" s="259" t="e">
        <f t="shared" si="2"/>
        <v>#REF!</v>
      </c>
      <c r="CI28" s="259" t="e">
        <f t="shared" ref="CI28:CM28" si="3">+CI19/CI23</f>
        <v>#REF!</v>
      </c>
      <c r="CJ28" s="259" t="e">
        <f t="shared" si="3"/>
        <v>#REF!</v>
      </c>
      <c r="CK28" s="259" t="e">
        <f t="shared" si="3"/>
        <v>#REF!</v>
      </c>
      <c r="CL28" s="259" t="e">
        <f t="shared" si="3"/>
        <v>#REF!</v>
      </c>
      <c r="CM28" s="259" t="e">
        <f t="shared" si="3"/>
        <v>#REF!</v>
      </c>
    </row>
    <row r="29" spans="3:93" ht="15.75" customHeight="1">
      <c r="C29" s="464" t="s">
        <v>110</v>
      </c>
      <c r="D29" s="465"/>
      <c r="E29" s="465"/>
      <c r="F29" s="465"/>
      <c r="G29" s="465"/>
      <c r="H29" s="465"/>
      <c r="I29" s="465"/>
      <c r="J29" s="465"/>
      <c r="K29" s="465"/>
      <c r="L29" s="465"/>
      <c r="M29" s="465"/>
      <c r="N29" s="465"/>
      <c r="O29" s="465"/>
      <c r="P29" s="465"/>
      <c r="Q29" s="465"/>
      <c r="R29" s="465"/>
      <c r="S29" s="466"/>
      <c r="U29" s="60" t="s">
        <v>319</v>
      </c>
      <c r="V29" s="259" t="e">
        <f>+V28*1.54</f>
        <v>#REF!</v>
      </c>
      <c r="W29" s="259" t="e">
        <f t="shared" ref="W29:CH29" si="4">+W28*1.54</f>
        <v>#REF!</v>
      </c>
      <c r="X29" s="259" t="e">
        <f t="shared" si="4"/>
        <v>#REF!</v>
      </c>
      <c r="Y29" s="259" t="e">
        <f t="shared" si="4"/>
        <v>#REF!</v>
      </c>
      <c r="Z29" s="259" t="e">
        <f t="shared" si="4"/>
        <v>#REF!</v>
      </c>
      <c r="AA29" s="259" t="e">
        <f t="shared" si="4"/>
        <v>#REF!</v>
      </c>
      <c r="AB29" s="259" t="e">
        <f t="shared" si="4"/>
        <v>#REF!</v>
      </c>
      <c r="AC29" s="259" t="e">
        <f t="shared" si="4"/>
        <v>#REF!</v>
      </c>
      <c r="AD29" s="259" t="e">
        <f t="shared" si="4"/>
        <v>#REF!</v>
      </c>
      <c r="AE29" s="259" t="e">
        <f t="shared" si="4"/>
        <v>#REF!</v>
      </c>
      <c r="AF29" s="259" t="e">
        <f t="shared" si="4"/>
        <v>#REF!</v>
      </c>
      <c r="AG29" s="259" t="e">
        <f t="shared" si="4"/>
        <v>#REF!</v>
      </c>
      <c r="AH29" s="259" t="e">
        <f t="shared" si="4"/>
        <v>#REF!</v>
      </c>
      <c r="AI29" s="259" t="e">
        <f t="shared" si="4"/>
        <v>#REF!</v>
      </c>
      <c r="AJ29" s="259" t="e">
        <f t="shared" si="4"/>
        <v>#REF!</v>
      </c>
      <c r="AK29" s="259" t="e">
        <f t="shared" si="4"/>
        <v>#REF!</v>
      </c>
      <c r="AL29" s="259" t="e">
        <f t="shared" si="4"/>
        <v>#REF!</v>
      </c>
      <c r="AM29" s="259" t="e">
        <f t="shared" si="4"/>
        <v>#REF!</v>
      </c>
      <c r="AN29" s="259" t="e">
        <f t="shared" si="4"/>
        <v>#REF!</v>
      </c>
      <c r="AO29" s="259" t="e">
        <f t="shared" si="4"/>
        <v>#REF!</v>
      </c>
      <c r="AP29" s="259" t="e">
        <f t="shared" si="4"/>
        <v>#REF!</v>
      </c>
      <c r="AQ29" s="259" t="e">
        <f t="shared" si="4"/>
        <v>#REF!</v>
      </c>
      <c r="AR29" s="259" t="e">
        <f t="shared" si="4"/>
        <v>#REF!</v>
      </c>
      <c r="AS29" s="259" t="e">
        <f t="shared" si="4"/>
        <v>#REF!</v>
      </c>
      <c r="AT29" s="259" t="e">
        <f t="shared" si="4"/>
        <v>#REF!</v>
      </c>
      <c r="AU29" s="259" t="e">
        <f t="shared" si="4"/>
        <v>#REF!</v>
      </c>
      <c r="AV29" s="259" t="e">
        <f t="shared" si="4"/>
        <v>#REF!</v>
      </c>
      <c r="AW29" s="259" t="e">
        <f t="shared" si="4"/>
        <v>#REF!</v>
      </c>
      <c r="AX29" s="259" t="e">
        <f t="shared" si="4"/>
        <v>#REF!</v>
      </c>
      <c r="AY29" s="259" t="e">
        <f t="shared" si="4"/>
        <v>#REF!</v>
      </c>
      <c r="AZ29" s="259" t="e">
        <f t="shared" si="4"/>
        <v>#REF!</v>
      </c>
      <c r="BA29" s="259" t="e">
        <f t="shared" si="4"/>
        <v>#REF!</v>
      </c>
      <c r="BB29" s="259" t="e">
        <f t="shared" si="4"/>
        <v>#REF!</v>
      </c>
      <c r="BC29" s="259" t="e">
        <f t="shared" si="4"/>
        <v>#REF!</v>
      </c>
      <c r="BD29" s="259" t="e">
        <f t="shared" si="4"/>
        <v>#REF!</v>
      </c>
      <c r="BE29" s="259" t="e">
        <f t="shared" si="4"/>
        <v>#REF!</v>
      </c>
      <c r="BF29" s="259" t="e">
        <f t="shared" si="4"/>
        <v>#REF!</v>
      </c>
      <c r="BG29" s="259" t="e">
        <f t="shared" si="4"/>
        <v>#REF!</v>
      </c>
      <c r="BH29" s="259" t="e">
        <f t="shared" si="4"/>
        <v>#REF!</v>
      </c>
      <c r="BI29" s="259" t="e">
        <f t="shared" si="4"/>
        <v>#REF!</v>
      </c>
      <c r="BJ29" s="259" t="e">
        <f t="shared" si="4"/>
        <v>#REF!</v>
      </c>
      <c r="BK29" s="259" t="e">
        <f t="shared" si="4"/>
        <v>#REF!</v>
      </c>
      <c r="BL29" s="259" t="e">
        <f t="shared" si="4"/>
        <v>#REF!</v>
      </c>
      <c r="BM29" s="259" t="e">
        <f t="shared" si="4"/>
        <v>#REF!</v>
      </c>
      <c r="BN29" s="259" t="e">
        <f t="shared" si="4"/>
        <v>#REF!</v>
      </c>
      <c r="BO29" s="259" t="e">
        <f t="shared" si="4"/>
        <v>#REF!</v>
      </c>
      <c r="BP29" s="259" t="e">
        <f t="shared" si="4"/>
        <v>#REF!</v>
      </c>
      <c r="BQ29" s="259" t="e">
        <f t="shared" si="4"/>
        <v>#REF!</v>
      </c>
      <c r="BR29" s="259" t="e">
        <f t="shared" si="4"/>
        <v>#REF!</v>
      </c>
      <c r="BS29" s="259" t="e">
        <f t="shared" si="4"/>
        <v>#REF!</v>
      </c>
      <c r="BT29" s="259" t="e">
        <f t="shared" si="4"/>
        <v>#REF!</v>
      </c>
      <c r="BU29" s="259" t="e">
        <f t="shared" si="4"/>
        <v>#REF!</v>
      </c>
      <c r="BV29" s="259" t="e">
        <f t="shared" si="4"/>
        <v>#REF!</v>
      </c>
      <c r="BW29" s="259" t="e">
        <f t="shared" si="4"/>
        <v>#REF!</v>
      </c>
      <c r="BX29" s="259" t="e">
        <f t="shared" si="4"/>
        <v>#REF!</v>
      </c>
      <c r="BY29" s="259" t="e">
        <f t="shared" si="4"/>
        <v>#REF!</v>
      </c>
      <c r="BZ29" s="259" t="e">
        <f t="shared" si="4"/>
        <v>#REF!</v>
      </c>
      <c r="CA29" s="259" t="e">
        <f t="shared" si="4"/>
        <v>#REF!</v>
      </c>
      <c r="CB29" s="259" t="e">
        <f t="shared" si="4"/>
        <v>#REF!</v>
      </c>
      <c r="CC29" s="259" t="e">
        <f t="shared" si="4"/>
        <v>#REF!</v>
      </c>
      <c r="CD29" s="259" t="e">
        <f t="shared" si="4"/>
        <v>#REF!</v>
      </c>
      <c r="CE29" s="259" t="e">
        <f t="shared" si="4"/>
        <v>#REF!</v>
      </c>
      <c r="CF29" s="259" t="e">
        <f t="shared" si="4"/>
        <v>#REF!</v>
      </c>
      <c r="CG29" s="259" t="e">
        <f t="shared" si="4"/>
        <v>#REF!</v>
      </c>
      <c r="CH29" s="259" t="e">
        <f t="shared" si="4"/>
        <v>#REF!</v>
      </c>
      <c r="CI29" s="259" t="e">
        <f t="shared" ref="CI29:CM29" si="5">+CI28*1.54</f>
        <v>#REF!</v>
      </c>
      <c r="CJ29" s="259" t="e">
        <f t="shared" si="5"/>
        <v>#REF!</v>
      </c>
      <c r="CK29" s="259" t="e">
        <f t="shared" si="5"/>
        <v>#REF!</v>
      </c>
      <c r="CL29" s="259" t="e">
        <f t="shared" si="5"/>
        <v>#REF!</v>
      </c>
      <c r="CM29" s="259" t="e">
        <f t="shared" si="5"/>
        <v>#REF!</v>
      </c>
    </row>
    <row r="30" spans="3:93" ht="18.75" customHeight="1">
      <c r="C30" s="2"/>
      <c r="S30" s="14"/>
      <c r="U30" s="60" t="s">
        <v>320</v>
      </c>
      <c r="V30" s="259" t="e">
        <f>+V28*1.54</f>
        <v>#REF!</v>
      </c>
      <c r="W30" s="259" t="e">
        <f t="shared" ref="W30:CH30" si="6">+W28*1.54</f>
        <v>#REF!</v>
      </c>
      <c r="X30" s="259" t="e">
        <f t="shared" si="6"/>
        <v>#REF!</v>
      </c>
      <c r="Y30" s="259" t="e">
        <f t="shared" si="6"/>
        <v>#REF!</v>
      </c>
      <c r="Z30" s="259" t="e">
        <f t="shared" si="6"/>
        <v>#REF!</v>
      </c>
      <c r="AA30" s="259" t="e">
        <f t="shared" si="6"/>
        <v>#REF!</v>
      </c>
      <c r="AB30" s="259" t="e">
        <f t="shared" si="6"/>
        <v>#REF!</v>
      </c>
      <c r="AC30" s="259" t="e">
        <f t="shared" si="6"/>
        <v>#REF!</v>
      </c>
      <c r="AD30" s="259" t="e">
        <f t="shared" si="6"/>
        <v>#REF!</v>
      </c>
      <c r="AE30" s="259" t="e">
        <f t="shared" si="6"/>
        <v>#REF!</v>
      </c>
      <c r="AF30" s="259" t="e">
        <f t="shared" si="6"/>
        <v>#REF!</v>
      </c>
      <c r="AG30" s="259" t="e">
        <f t="shared" si="6"/>
        <v>#REF!</v>
      </c>
      <c r="AH30" s="259" t="e">
        <f t="shared" si="6"/>
        <v>#REF!</v>
      </c>
      <c r="AI30" s="259" t="e">
        <f t="shared" si="6"/>
        <v>#REF!</v>
      </c>
      <c r="AJ30" s="259" t="e">
        <f t="shared" si="6"/>
        <v>#REF!</v>
      </c>
      <c r="AK30" s="259" t="e">
        <f t="shared" si="6"/>
        <v>#REF!</v>
      </c>
      <c r="AL30" s="259" t="e">
        <f t="shared" si="6"/>
        <v>#REF!</v>
      </c>
      <c r="AM30" s="259" t="e">
        <f t="shared" si="6"/>
        <v>#REF!</v>
      </c>
      <c r="AN30" s="259" t="e">
        <f t="shared" si="6"/>
        <v>#REF!</v>
      </c>
      <c r="AO30" s="259" t="e">
        <f t="shared" si="6"/>
        <v>#REF!</v>
      </c>
      <c r="AP30" s="259" t="e">
        <f t="shared" si="6"/>
        <v>#REF!</v>
      </c>
      <c r="AQ30" s="259" t="e">
        <f t="shared" si="6"/>
        <v>#REF!</v>
      </c>
      <c r="AR30" s="259" t="e">
        <f t="shared" si="6"/>
        <v>#REF!</v>
      </c>
      <c r="AS30" s="259" t="e">
        <f t="shared" si="6"/>
        <v>#REF!</v>
      </c>
      <c r="AT30" s="259" t="e">
        <f t="shared" si="6"/>
        <v>#REF!</v>
      </c>
      <c r="AU30" s="259" t="e">
        <f t="shared" si="6"/>
        <v>#REF!</v>
      </c>
      <c r="AV30" s="259" t="e">
        <f t="shared" si="6"/>
        <v>#REF!</v>
      </c>
      <c r="AW30" s="259" t="e">
        <f t="shared" si="6"/>
        <v>#REF!</v>
      </c>
      <c r="AX30" s="259" t="e">
        <f t="shared" si="6"/>
        <v>#REF!</v>
      </c>
      <c r="AY30" s="259" t="e">
        <f t="shared" si="6"/>
        <v>#REF!</v>
      </c>
      <c r="AZ30" s="259" t="e">
        <f t="shared" si="6"/>
        <v>#REF!</v>
      </c>
      <c r="BA30" s="259" t="e">
        <f t="shared" si="6"/>
        <v>#REF!</v>
      </c>
      <c r="BB30" s="259" t="e">
        <f t="shared" si="6"/>
        <v>#REF!</v>
      </c>
      <c r="BC30" s="259" t="e">
        <f t="shared" si="6"/>
        <v>#REF!</v>
      </c>
      <c r="BD30" s="259" t="e">
        <f t="shared" si="6"/>
        <v>#REF!</v>
      </c>
      <c r="BE30" s="259" t="e">
        <f t="shared" si="6"/>
        <v>#REF!</v>
      </c>
      <c r="BF30" s="259" t="e">
        <f t="shared" si="6"/>
        <v>#REF!</v>
      </c>
      <c r="BG30" s="259" t="e">
        <f t="shared" si="6"/>
        <v>#REF!</v>
      </c>
      <c r="BH30" s="259" t="e">
        <f t="shared" si="6"/>
        <v>#REF!</v>
      </c>
      <c r="BI30" s="259" t="e">
        <f t="shared" si="6"/>
        <v>#REF!</v>
      </c>
      <c r="BJ30" s="259" t="e">
        <f t="shared" si="6"/>
        <v>#REF!</v>
      </c>
      <c r="BK30" s="259" t="e">
        <f t="shared" si="6"/>
        <v>#REF!</v>
      </c>
      <c r="BL30" s="259" t="e">
        <f t="shared" si="6"/>
        <v>#REF!</v>
      </c>
      <c r="BM30" s="259" t="e">
        <f t="shared" si="6"/>
        <v>#REF!</v>
      </c>
      <c r="BN30" s="259" t="e">
        <f t="shared" si="6"/>
        <v>#REF!</v>
      </c>
      <c r="BO30" s="259" t="e">
        <f t="shared" si="6"/>
        <v>#REF!</v>
      </c>
      <c r="BP30" s="259" t="e">
        <f t="shared" si="6"/>
        <v>#REF!</v>
      </c>
      <c r="BQ30" s="259" t="e">
        <f t="shared" si="6"/>
        <v>#REF!</v>
      </c>
      <c r="BR30" s="259" t="e">
        <f t="shared" si="6"/>
        <v>#REF!</v>
      </c>
      <c r="BS30" s="259" t="e">
        <f t="shared" si="6"/>
        <v>#REF!</v>
      </c>
      <c r="BT30" s="259" t="e">
        <f t="shared" si="6"/>
        <v>#REF!</v>
      </c>
      <c r="BU30" s="259" t="e">
        <f t="shared" si="6"/>
        <v>#REF!</v>
      </c>
      <c r="BV30" s="259" t="e">
        <f t="shared" si="6"/>
        <v>#REF!</v>
      </c>
      <c r="BW30" s="259" t="e">
        <f t="shared" si="6"/>
        <v>#REF!</v>
      </c>
      <c r="BX30" s="259" t="e">
        <f t="shared" si="6"/>
        <v>#REF!</v>
      </c>
      <c r="BY30" s="259" t="e">
        <f t="shared" si="6"/>
        <v>#REF!</v>
      </c>
      <c r="BZ30" s="259" t="e">
        <f t="shared" si="6"/>
        <v>#REF!</v>
      </c>
      <c r="CA30" s="259" t="e">
        <f t="shared" si="6"/>
        <v>#REF!</v>
      </c>
      <c r="CB30" s="259" t="e">
        <f t="shared" si="6"/>
        <v>#REF!</v>
      </c>
      <c r="CC30" s="259" t="e">
        <f t="shared" si="6"/>
        <v>#REF!</v>
      </c>
      <c r="CD30" s="259" t="e">
        <f t="shared" si="6"/>
        <v>#REF!</v>
      </c>
      <c r="CE30" s="259" t="e">
        <f t="shared" si="6"/>
        <v>#REF!</v>
      </c>
      <c r="CF30" s="259" t="e">
        <f t="shared" si="6"/>
        <v>#REF!</v>
      </c>
      <c r="CG30" s="259" t="e">
        <f t="shared" si="6"/>
        <v>#REF!</v>
      </c>
      <c r="CH30" s="259" t="e">
        <f t="shared" si="6"/>
        <v>#REF!</v>
      </c>
      <c r="CI30" s="259" t="e">
        <f t="shared" ref="CI30:CM30" si="7">+CI28*1.54</f>
        <v>#REF!</v>
      </c>
      <c r="CJ30" s="259" t="e">
        <f t="shared" si="7"/>
        <v>#REF!</v>
      </c>
      <c r="CK30" s="259" t="e">
        <f t="shared" si="7"/>
        <v>#REF!</v>
      </c>
      <c r="CL30" s="259" t="e">
        <f t="shared" si="7"/>
        <v>#REF!</v>
      </c>
      <c r="CM30" s="259" t="e">
        <f t="shared" si="7"/>
        <v>#REF!</v>
      </c>
    </row>
    <row r="31" spans="3:93" ht="15.75">
      <c r="C31" s="2"/>
      <c r="G31" s="52" t="s">
        <v>111</v>
      </c>
      <c r="K31" s="467" t="e">
        <f>K20-K24-K26+K27</f>
        <v>#REF!</v>
      </c>
      <c r="L31" s="467"/>
      <c r="M31" s="274"/>
      <c r="N31" s="274"/>
      <c r="O31" s="274"/>
      <c r="P31" s="274"/>
      <c r="Q31" s="274"/>
      <c r="R31" s="274"/>
      <c r="S31" s="14"/>
      <c r="U31" s="61"/>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3"/>
    </row>
    <row r="32" spans="3:93">
      <c r="C32" s="2"/>
      <c r="G32" s="27" t="s">
        <v>96</v>
      </c>
      <c r="K32" s="468">
        <f>K13</f>
        <v>0</v>
      </c>
      <c r="L32" s="468"/>
      <c r="M32" s="275"/>
      <c r="N32" s="275"/>
      <c r="O32" s="275"/>
      <c r="P32" s="275"/>
      <c r="Q32" s="275"/>
      <c r="R32" s="275"/>
      <c r="S32" s="14"/>
      <c r="U32" s="64" t="s">
        <v>321</v>
      </c>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6"/>
    </row>
    <row r="33" spans="3:91" ht="18" thickBot="1">
      <c r="C33" s="2"/>
      <c r="E33" s="7" t="s">
        <v>112</v>
      </c>
      <c r="K33" s="415" t="e">
        <f>K31/K32</f>
        <v>#REF!</v>
      </c>
      <c r="L33" s="415"/>
      <c r="M33" s="19"/>
      <c r="N33" s="19"/>
      <c r="O33" s="19"/>
      <c r="P33" s="19"/>
      <c r="Q33" s="19"/>
      <c r="R33" s="19"/>
      <c r="S33" s="14"/>
      <c r="U33" s="60" t="s">
        <v>200</v>
      </c>
      <c r="V33" s="215">
        <v>0</v>
      </c>
      <c r="W33" s="215">
        <v>0</v>
      </c>
      <c r="X33" s="215">
        <v>0</v>
      </c>
      <c r="Y33" s="215">
        <v>0</v>
      </c>
      <c r="Z33" s="215">
        <v>0</v>
      </c>
      <c r="AA33" s="215">
        <v>0</v>
      </c>
      <c r="AB33" s="215">
        <v>0</v>
      </c>
      <c r="AC33" s="215">
        <v>0</v>
      </c>
      <c r="AD33" s="215">
        <v>0</v>
      </c>
      <c r="AE33" s="215">
        <v>0</v>
      </c>
      <c r="AF33" s="215">
        <v>0</v>
      </c>
      <c r="AG33" s="215">
        <v>0</v>
      </c>
      <c r="AH33" s="215">
        <v>0</v>
      </c>
      <c r="AI33" s="215">
        <v>0</v>
      </c>
      <c r="AJ33" s="215">
        <v>0</v>
      </c>
      <c r="AK33" s="215">
        <v>0</v>
      </c>
      <c r="AL33" s="215">
        <v>0</v>
      </c>
      <c r="AM33" s="215">
        <v>0</v>
      </c>
      <c r="AN33" s="215">
        <v>0</v>
      </c>
      <c r="AO33" s="215">
        <v>0</v>
      </c>
      <c r="AP33" s="215">
        <v>0</v>
      </c>
      <c r="AQ33" s="215">
        <v>0</v>
      </c>
      <c r="AR33" s="215">
        <v>0</v>
      </c>
      <c r="AS33" s="215">
        <v>0</v>
      </c>
      <c r="AT33" s="215">
        <v>0</v>
      </c>
      <c r="AU33" s="215">
        <v>0</v>
      </c>
      <c r="AV33" s="215">
        <v>0</v>
      </c>
      <c r="AW33" s="215">
        <v>0</v>
      </c>
      <c r="AX33" s="215">
        <v>0</v>
      </c>
      <c r="AY33" s="215">
        <v>0</v>
      </c>
      <c r="AZ33" s="215">
        <v>0</v>
      </c>
      <c r="BA33" s="215">
        <v>0</v>
      </c>
      <c r="BB33" s="215">
        <v>0</v>
      </c>
      <c r="BC33" s="215">
        <v>0</v>
      </c>
      <c r="BD33" s="215">
        <v>0</v>
      </c>
      <c r="BE33" s="215">
        <v>0</v>
      </c>
      <c r="BF33" s="215">
        <v>0</v>
      </c>
      <c r="BG33" s="215">
        <v>0</v>
      </c>
      <c r="BH33" s="215">
        <v>0</v>
      </c>
      <c r="BI33" s="215">
        <v>0</v>
      </c>
      <c r="BJ33" s="215">
        <v>0</v>
      </c>
      <c r="BK33" s="215">
        <v>0</v>
      </c>
      <c r="BL33" s="215">
        <v>0</v>
      </c>
      <c r="BM33" s="215">
        <v>0</v>
      </c>
      <c r="BN33" s="215">
        <v>0</v>
      </c>
      <c r="BO33" s="215">
        <v>0</v>
      </c>
      <c r="BP33" s="215">
        <v>0</v>
      </c>
      <c r="BQ33" s="215">
        <v>0</v>
      </c>
      <c r="BR33" s="215">
        <v>0</v>
      </c>
      <c r="BS33" s="215">
        <v>0</v>
      </c>
      <c r="BT33" s="215">
        <v>0</v>
      </c>
      <c r="BU33" s="215">
        <v>0</v>
      </c>
      <c r="BV33" s="215">
        <v>0</v>
      </c>
      <c r="BW33" s="215">
        <v>0</v>
      </c>
      <c r="BX33" s="215">
        <v>0</v>
      </c>
      <c r="BY33" s="215">
        <v>0</v>
      </c>
      <c r="BZ33" s="215">
        <v>0</v>
      </c>
      <c r="CA33" s="215">
        <v>0</v>
      </c>
      <c r="CB33" s="215">
        <v>0</v>
      </c>
      <c r="CC33" s="215">
        <v>0</v>
      </c>
      <c r="CD33" s="215">
        <v>0</v>
      </c>
      <c r="CE33" s="215">
        <v>0</v>
      </c>
      <c r="CF33" s="215">
        <v>0</v>
      </c>
      <c r="CG33" s="215">
        <v>0</v>
      </c>
      <c r="CH33" s="215">
        <v>0</v>
      </c>
      <c r="CI33" s="215">
        <v>0</v>
      </c>
      <c r="CJ33" s="215">
        <v>0</v>
      </c>
      <c r="CK33" s="215">
        <v>0</v>
      </c>
      <c r="CL33" s="215">
        <v>0</v>
      </c>
      <c r="CM33" s="215">
        <v>0</v>
      </c>
    </row>
    <row r="34" spans="3:91" ht="18" thickTop="1">
      <c r="C34" s="2"/>
      <c r="E34" s="7"/>
      <c r="K34" s="276"/>
      <c r="L34" s="276"/>
      <c r="M34" s="19"/>
      <c r="N34" s="19"/>
      <c r="O34" s="19"/>
      <c r="P34" s="19"/>
      <c r="Q34" s="19"/>
      <c r="R34" s="19"/>
      <c r="S34" s="14"/>
      <c r="U34" s="60" t="s">
        <v>201</v>
      </c>
      <c r="V34" s="215">
        <v>0</v>
      </c>
      <c r="W34" s="215">
        <v>0</v>
      </c>
      <c r="X34" s="215">
        <v>0</v>
      </c>
      <c r="Y34" s="215">
        <v>0</v>
      </c>
      <c r="Z34" s="215">
        <v>0</v>
      </c>
      <c r="AA34" s="215">
        <v>0</v>
      </c>
      <c r="AB34" s="215">
        <v>0</v>
      </c>
      <c r="AC34" s="215">
        <v>0</v>
      </c>
      <c r="AD34" s="215">
        <v>0</v>
      </c>
      <c r="AE34" s="215">
        <v>0</v>
      </c>
      <c r="AF34" s="215">
        <v>0</v>
      </c>
      <c r="AG34" s="215">
        <v>0</v>
      </c>
      <c r="AH34" s="215">
        <v>0</v>
      </c>
      <c r="AI34" s="215">
        <v>0</v>
      </c>
      <c r="AJ34" s="215">
        <v>0</v>
      </c>
      <c r="AK34" s="215">
        <v>0</v>
      </c>
      <c r="AL34" s="215">
        <v>0</v>
      </c>
      <c r="AM34" s="215">
        <v>0</v>
      </c>
      <c r="AN34" s="215">
        <v>0</v>
      </c>
      <c r="AO34" s="215">
        <v>0</v>
      </c>
      <c r="AP34" s="215">
        <v>0</v>
      </c>
      <c r="AQ34" s="215">
        <v>0</v>
      </c>
      <c r="AR34" s="215">
        <v>0</v>
      </c>
      <c r="AS34" s="215">
        <v>0</v>
      </c>
      <c r="AT34" s="215">
        <v>0</v>
      </c>
      <c r="AU34" s="215">
        <v>0</v>
      </c>
      <c r="AV34" s="215">
        <v>0</v>
      </c>
      <c r="AW34" s="215">
        <v>0</v>
      </c>
      <c r="AX34" s="215">
        <v>0</v>
      </c>
      <c r="AY34" s="215">
        <v>0</v>
      </c>
      <c r="AZ34" s="215">
        <v>0</v>
      </c>
      <c r="BA34" s="215">
        <v>0</v>
      </c>
      <c r="BB34" s="215">
        <v>0</v>
      </c>
      <c r="BC34" s="215">
        <v>0</v>
      </c>
      <c r="BD34" s="215">
        <v>0</v>
      </c>
      <c r="BE34" s="215">
        <v>0</v>
      </c>
      <c r="BF34" s="215">
        <v>0</v>
      </c>
      <c r="BG34" s="215">
        <v>0</v>
      </c>
      <c r="BH34" s="215">
        <v>0</v>
      </c>
      <c r="BI34" s="215">
        <v>0</v>
      </c>
      <c r="BJ34" s="215">
        <v>0</v>
      </c>
      <c r="BK34" s="215">
        <v>0</v>
      </c>
      <c r="BL34" s="215">
        <v>0</v>
      </c>
      <c r="BM34" s="215">
        <v>0</v>
      </c>
      <c r="BN34" s="215">
        <v>0</v>
      </c>
      <c r="BO34" s="215">
        <v>0</v>
      </c>
      <c r="BP34" s="215">
        <v>0</v>
      </c>
      <c r="BQ34" s="215">
        <v>0</v>
      </c>
      <c r="BR34" s="215">
        <v>0</v>
      </c>
      <c r="BS34" s="215">
        <v>0</v>
      </c>
      <c r="BT34" s="215">
        <v>0</v>
      </c>
      <c r="BU34" s="215">
        <v>0</v>
      </c>
      <c r="BV34" s="215">
        <v>0</v>
      </c>
      <c r="BW34" s="215">
        <v>0</v>
      </c>
      <c r="BX34" s="215">
        <v>0</v>
      </c>
      <c r="BY34" s="215">
        <v>0</v>
      </c>
      <c r="BZ34" s="215">
        <v>0</v>
      </c>
      <c r="CA34" s="215">
        <v>0</v>
      </c>
      <c r="CB34" s="215">
        <v>0</v>
      </c>
      <c r="CC34" s="215">
        <v>0</v>
      </c>
      <c r="CD34" s="215">
        <v>0</v>
      </c>
      <c r="CE34" s="215">
        <v>0</v>
      </c>
      <c r="CF34" s="215">
        <v>0</v>
      </c>
      <c r="CG34" s="215">
        <v>0</v>
      </c>
      <c r="CH34" s="215">
        <v>0</v>
      </c>
      <c r="CI34" s="215">
        <v>0</v>
      </c>
      <c r="CJ34" s="215">
        <v>0</v>
      </c>
      <c r="CK34" s="215">
        <v>0</v>
      </c>
      <c r="CL34" s="215">
        <v>0</v>
      </c>
      <c r="CM34" s="215">
        <v>0</v>
      </c>
    </row>
    <row r="35" spans="3:91" ht="17.25" customHeight="1">
      <c r="C35" s="2"/>
      <c r="E35" s="7" t="s">
        <v>114</v>
      </c>
      <c r="K35" s="461">
        <v>0.54</v>
      </c>
      <c r="L35" s="461"/>
      <c r="M35" s="277"/>
      <c r="N35" s="277"/>
      <c r="O35" s="277"/>
      <c r="P35" s="277"/>
      <c r="Q35" s="277"/>
      <c r="R35" s="277"/>
      <c r="S35" s="14"/>
      <c r="U35" s="60" t="s">
        <v>202</v>
      </c>
      <c r="V35" s="215">
        <v>0</v>
      </c>
      <c r="W35" s="215">
        <v>0</v>
      </c>
      <c r="X35" s="215">
        <v>0</v>
      </c>
      <c r="Y35" s="215">
        <v>0</v>
      </c>
      <c r="Z35" s="215">
        <v>0</v>
      </c>
      <c r="AA35" s="215">
        <v>0</v>
      </c>
      <c r="AB35" s="215">
        <v>0</v>
      </c>
      <c r="AC35" s="215">
        <v>0</v>
      </c>
      <c r="AD35" s="215">
        <v>0</v>
      </c>
      <c r="AE35" s="215">
        <v>0</v>
      </c>
      <c r="AF35" s="215">
        <v>0</v>
      </c>
      <c r="AG35" s="215">
        <v>0</v>
      </c>
      <c r="AH35" s="215">
        <v>0</v>
      </c>
      <c r="AI35" s="215">
        <v>0</v>
      </c>
      <c r="AJ35" s="215">
        <v>0</v>
      </c>
      <c r="AK35" s="215">
        <v>0</v>
      </c>
      <c r="AL35" s="215">
        <v>0</v>
      </c>
      <c r="AM35" s="215">
        <v>0</v>
      </c>
      <c r="AN35" s="215">
        <v>0</v>
      </c>
      <c r="AO35" s="215">
        <v>0</v>
      </c>
      <c r="AP35" s="215">
        <v>0</v>
      </c>
      <c r="AQ35" s="215">
        <v>0</v>
      </c>
      <c r="AR35" s="215">
        <v>0</v>
      </c>
      <c r="AS35" s="215">
        <v>0</v>
      </c>
      <c r="AT35" s="215">
        <v>0</v>
      </c>
      <c r="AU35" s="215">
        <v>0</v>
      </c>
      <c r="AV35" s="215">
        <v>0</v>
      </c>
      <c r="AW35" s="215">
        <v>0</v>
      </c>
      <c r="AX35" s="215">
        <v>0</v>
      </c>
      <c r="AY35" s="215">
        <v>0</v>
      </c>
      <c r="AZ35" s="215">
        <v>0</v>
      </c>
      <c r="BA35" s="215">
        <v>0</v>
      </c>
      <c r="BB35" s="215">
        <v>0</v>
      </c>
      <c r="BC35" s="215">
        <v>0</v>
      </c>
      <c r="BD35" s="215">
        <v>0</v>
      </c>
      <c r="BE35" s="215">
        <v>0</v>
      </c>
      <c r="BF35" s="215">
        <v>0</v>
      </c>
      <c r="BG35" s="215">
        <v>0</v>
      </c>
      <c r="BH35" s="215">
        <v>0</v>
      </c>
      <c r="BI35" s="215">
        <v>0</v>
      </c>
      <c r="BJ35" s="215">
        <v>0</v>
      </c>
      <c r="BK35" s="215">
        <v>0</v>
      </c>
      <c r="BL35" s="215">
        <v>0</v>
      </c>
      <c r="BM35" s="215">
        <v>0</v>
      </c>
      <c r="BN35" s="215">
        <v>0</v>
      </c>
      <c r="BO35" s="215">
        <v>0</v>
      </c>
      <c r="BP35" s="215">
        <v>0</v>
      </c>
      <c r="BQ35" s="215">
        <v>0</v>
      </c>
      <c r="BR35" s="215">
        <v>0</v>
      </c>
      <c r="BS35" s="215">
        <v>0</v>
      </c>
      <c r="BT35" s="215">
        <v>0</v>
      </c>
      <c r="BU35" s="215">
        <v>0</v>
      </c>
      <c r="BV35" s="215">
        <v>0</v>
      </c>
      <c r="BW35" s="215">
        <v>0</v>
      </c>
      <c r="BX35" s="215">
        <v>0</v>
      </c>
      <c r="BY35" s="215">
        <v>0</v>
      </c>
      <c r="BZ35" s="215">
        <v>0</v>
      </c>
      <c r="CA35" s="215">
        <v>0</v>
      </c>
      <c r="CB35" s="215">
        <v>0</v>
      </c>
      <c r="CC35" s="215">
        <v>0</v>
      </c>
      <c r="CD35" s="215">
        <v>0</v>
      </c>
      <c r="CE35" s="215">
        <v>0</v>
      </c>
      <c r="CF35" s="215">
        <v>0</v>
      </c>
      <c r="CG35" s="215">
        <v>0</v>
      </c>
      <c r="CH35" s="215">
        <v>0</v>
      </c>
      <c r="CI35" s="215">
        <v>0</v>
      </c>
      <c r="CJ35" s="215">
        <v>0</v>
      </c>
      <c r="CK35" s="215">
        <v>0</v>
      </c>
      <c r="CL35" s="215">
        <v>0</v>
      </c>
      <c r="CM35" s="215">
        <v>0</v>
      </c>
    </row>
    <row r="36" spans="3:91" ht="17.25" customHeight="1">
      <c r="C36" s="2"/>
      <c r="F36" s="7"/>
      <c r="G36" s="7"/>
      <c r="H36" s="7"/>
      <c r="I36" s="7"/>
      <c r="K36" s="19"/>
      <c r="L36" s="19"/>
      <c r="M36" s="19"/>
      <c r="N36" s="19"/>
      <c r="O36" s="19"/>
      <c r="P36" s="19"/>
      <c r="Q36" s="19"/>
      <c r="R36" s="19"/>
      <c r="S36" s="14"/>
      <c r="U36" s="61"/>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t="s">
        <v>327</v>
      </c>
      <c r="BS36" s="62"/>
      <c r="BT36" s="62"/>
      <c r="BU36" s="62"/>
      <c r="BV36" s="62"/>
      <c r="BW36" s="62"/>
      <c r="BX36" s="62"/>
      <c r="BY36" s="62"/>
      <c r="BZ36" s="62"/>
      <c r="CA36" s="62"/>
      <c r="CB36" s="62"/>
      <c r="CC36" s="62"/>
      <c r="CD36" s="62"/>
      <c r="CE36" s="62"/>
      <c r="CF36" s="62"/>
      <c r="CG36" s="62"/>
      <c r="CH36" s="62"/>
      <c r="CI36" s="62"/>
      <c r="CJ36" s="62"/>
      <c r="CK36" s="62"/>
      <c r="CL36" s="62"/>
      <c r="CM36" s="63"/>
    </row>
    <row r="37" spans="3:91" ht="17.25" customHeight="1">
      <c r="C37" s="2"/>
      <c r="E37" s="334" t="s">
        <v>115</v>
      </c>
      <c r="F37" s="334"/>
      <c r="G37" s="334"/>
      <c r="H37" s="334"/>
      <c r="I37" s="334"/>
      <c r="K37" s="462" t="e">
        <f>K33*(1+K35)</f>
        <v>#REF!</v>
      </c>
      <c r="L37" s="462"/>
      <c r="M37" s="19"/>
      <c r="N37" s="19"/>
      <c r="O37" s="19"/>
      <c r="P37" s="19"/>
      <c r="Q37" s="19"/>
      <c r="R37" s="19"/>
      <c r="S37" s="14"/>
      <c r="U37" s="64" t="s">
        <v>322</v>
      </c>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6"/>
    </row>
    <row r="38" spans="3:91" ht="15.75" thickBot="1">
      <c r="C38" s="2"/>
      <c r="E38" s="334"/>
      <c r="F38" s="334"/>
      <c r="G38" s="334"/>
      <c r="H38" s="334"/>
      <c r="I38" s="334"/>
      <c r="K38" s="463"/>
      <c r="L38" s="463"/>
      <c r="M38" s="19"/>
      <c r="N38" s="19"/>
      <c r="O38" s="19"/>
      <c r="P38" s="19"/>
      <c r="Q38" s="19"/>
      <c r="R38" s="19"/>
      <c r="S38" s="14"/>
      <c r="U38" s="60" t="s">
        <v>195</v>
      </c>
      <c r="V38" s="40">
        <f>+V33*V23</f>
        <v>0</v>
      </c>
      <c r="W38" s="40">
        <f t="shared" ref="W38:CH38" si="8">+W33*W23</f>
        <v>0</v>
      </c>
      <c r="X38" s="40">
        <f t="shared" si="8"/>
        <v>0</v>
      </c>
      <c r="Y38" s="40">
        <f t="shared" si="8"/>
        <v>0</v>
      </c>
      <c r="Z38" s="40">
        <f t="shared" si="8"/>
        <v>0</v>
      </c>
      <c r="AA38" s="40">
        <f t="shared" si="8"/>
        <v>0</v>
      </c>
      <c r="AB38" s="40">
        <f t="shared" si="8"/>
        <v>0</v>
      </c>
      <c r="AC38" s="40">
        <f t="shared" si="8"/>
        <v>0</v>
      </c>
      <c r="AD38" s="40">
        <f t="shared" si="8"/>
        <v>0</v>
      </c>
      <c r="AE38" s="40">
        <f t="shared" si="8"/>
        <v>0</v>
      </c>
      <c r="AF38" s="40">
        <f t="shared" si="8"/>
        <v>0</v>
      </c>
      <c r="AG38" s="40">
        <f t="shared" si="8"/>
        <v>0</v>
      </c>
      <c r="AH38" s="40">
        <f t="shared" si="8"/>
        <v>0</v>
      </c>
      <c r="AI38" s="40">
        <f t="shared" si="8"/>
        <v>0</v>
      </c>
      <c r="AJ38" s="40">
        <f t="shared" si="8"/>
        <v>0</v>
      </c>
      <c r="AK38" s="40">
        <f t="shared" si="8"/>
        <v>0</v>
      </c>
      <c r="AL38" s="40">
        <f t="shared" si="8"/>
        <v>0</v>
      </c>
      <c r="AM38" s="40">
        <f t="shared" si="8"/>
        <v>0</v>
      </c>
      <c r="AN38" s="40">
        <f t="shared" si="8"/>
        <v>0</v>
      </c>
      <c r="AO38" s="40">
        <f t="shared" si="8"/>
        <v>0</v>
      </c>
      <c r="AP38" s="40">
        <f t="shared" si="8"/>
        <v>0</v>
      </c>
      <c r="AQ38" s="40">
        <f t="shared" si="8"/>
        <v>0</v>
      </c>
      <c r="AR38" s="40">
        <f t="shared" si="8"/>
        <v>0</v>
      </c>
      <c r="AS38" s="40">
        <f t="shared" si="8"/>
        <v>0</v>
      </c>
      <c r="AT38" s="40">
        <f t="shared" si="8"/>
        <v>0</v>
      </c>
      <c r="AU38" s="40">
        <f t="shared" si="8"/>
        <v>0</v>
      </c>
      <c r="AV38" s="40">
        <f t="shared" si="8"/>
        <v>0</v>
      </c>
      <c r="AW38" s="40">
        <f t="shared" si="8"/>
        <v>0</v>
      </c>
      <c r="AX38" s="40">
        <f t="shared" si="8"/>
        <v>0</v>
      </c>
      <c r="AY38" s="40">
        <f t="shared" si="8"/>
        <v>0</v>
      </c>
      <c r="AZ38" s="40">
        <f t="shared" si="8"/>
        <v>0</v>
      </c>
      <c r="BA38" s="40">
        <f t="shared" si="8"/>
        <v>0</v>
      </c>
      <c r="BB38" s="40">
        <f t="shared" si="8"/>
        <v>0</v>
      </c>
      <c r="BC38" s="40">
        <f t="shared" si="8"/>
        <v>0</v>
      </c>
      <c r="BD38" s="40">
        <f t="shared" si="8"/>
        <v>0</v>
      </c>
      <c r="BE38" s="40">
        <f t="shared" si="8"/>
        <v>0</v>
      </c>
      <c r="BF38" s="40">
        <f t="shared" si="8"/>
        <v>0</v>
      </c>
      <c r="BG38" s="40">
        <f t="shared" si="8"/>
        <v>0</v>
      </c>
      <c r="BH38" s="40">
        <f t="shared" si="8"/>
        <v>0</v>
      </c>
      <c r="BI38" s="40">
        <f t="shared" si="8"/>
        <v>0</v>
      </c>
      <c r="BJ38" s="40">
        <f t="shared" si="8"/>
        <v>0</v>
      </c>
      <c r="BK38" s="40">
        <f t="shared" si="8"/>
        <v>0</v>
      </c>
      <c r="BL38" s="40">
        <f t="shared" si="8"/>
        <v>0</v>
      </c>
      <c r="BM38" s="40">
        <f t="shared" si="8"/>
        <v>0</v>
      </c>
      <c r="BN38" s="40">
        <f t="shared" si="8"/>
        <v>0</v>
      </c>
      <c r="BO38" s="40">
        <f t="shared" si="8"/>
        <v>0</v>
      </c>
      <c r="BP38" s="40">
        <f t="shared" si="8"/>
        <v>0</v>
      </c>
      <c r="BQ38" s="40">
        <f t="shared" si="8"/>
        <v>0</v>
      </c>
      <c r="BR38" s="40">
        <f t="shared" si="8"/>
        <v>0</v>
      </c>
      <c r="BS38" s="40">
        <f t="shared" si="8"/>
        <v>0</v>
      </c>
      <c r="BT38" s="40">
        <f t="shared" si="8"/>
        <v>0</v>
      </c>
      <c r="BU38" s="40">
        <f t="shared" si="8"/>
        <v>0</v>
      </c>
      <c r="BV38" s="40">
        <f t="shared" si="8"/>
        <v>0</v>
      </c>
      <c r="BW38" s="40">
        <f t="shared" si="8"/>
        <v>0</v>
      </c>
      <c r="BX38" s="40">
        <f t="shared" si="8"/>
        <v>0</v>
      </c>
      <c r="BY38" s="40">
        <f t="shared" si="8"/>
        <v>0</v>
      </c>
      <c r="BZ38" s="40">
        <f t="shared" si="8"/>
        <v>0</v>
      </c>
      <c r="CA38" s="40">
        <f t="shared" si="8"/>
        <v>0</v>
      </c>
      <c r="CB38" s="40">
        <f t="shared" si="8"/>
        <v>0</v>
      </c>
      <c r="CC38" s="40">
        <f t="shared" si="8"/>
        <v>0</v>
      </c>
      <c r="CD38" s="40">
        <f t="shared" si="8"/>
        <v>0</v>
      </c>
      <c r="CE38" s="40">
        <f t="shared" si="8"/>
        <v>0</v>
      </c>
      <c r="CF38" s="40">
        <f t="shared" si="8"/>
        <v>0</v>
      </c>
      <c r="CG38" s="40">
        <f t="shared" si="8"/>
        <v>0</v>
      </c>
      <c r="CH38" s="40">
        <f t="shared" si="8"/>
        <v>0</v>
      </c>
      <c r="CI38" s="40">
        <f t="shared" ref="CI38:CM38" si="9">+CI33*CI23</f>
        <v>0</v>
      </c>
      <c r="CJ38" s="40">
        <f t="shared" si="9"/>
        <v>0</v>
      </c>
      <c r="CK38" s="40">
        <f t="shared" si="9"/>
        <v>0</v>
      </c>
      <c r="CL38" s="40">
        <f t="shared" si="9"/>
        <v>0</v>
      </c>
      <c r="CM38" s="40">
        <f t="shared" si="9"/>
        <v>0</v>
      </c>
    </row>
    <row r="39" spans="3:91" ht="16.5" thickTop="1" thickBot="1">
      <c r="C39" s="11"/>
      <c r="D39" s="12"/>
      <c r="E39" s="12"/>
      <c r="F39" s="12"/>
      <c r="G39" s="12"/>
      <c r="H39" s="12"/>
      <c r="I39" s="12"/>
      <c r="J39" s="12"/>
      <c r="K39" s="12"/>
      <c r="L39" s="12"/>
      <c r="M39" s="12"/>
      <c r="N39" s="12"/>
      <c r="O39" s="12"/>
      <c r="P39" s="12"/>
      <c r="Q39" s="12"/>
      <c r="R39" s="12"/>
      <c r="S39" s="13"/>
      <c r="U39" s="60" t="s">
        <v>216</v>
      </c>
      <c r="V39" s="40">
        <f>+V34*V24</f>
        <v>0</v>
      </c>
      <c r="W39" s="40">
        <f t="shared" ref="W39:CH39" si="10">+W34*W24</f>
        <v>0</v>
      </c>
      <c r="X39" s="40">
        <f t="shared" si="10"/>
        <v>0</v>
      </c>
      <c r="Y39" s="40">
        <f t="shared" si="10"/>
        <v>0</v>
      </c>
      <c r="Z39" s="40">
        <f t="shared" si="10"/>
        <v>0</v>
      </c>
      <c r="AA39" s="40">
        <f t="shared" si="10"/>
        <v>0</v>
      </c>
      <c r="AB39" s="40">
        <f t="shared" si="10"/>
        <v>0</v>
      </c>
      <c r="AC39" s="40">
        <f t="shared" si="10"/>
        <v>0</v>
      </c>
      <c r="AD39" s="40">
        <f t="shared" si="10"/>
        <v>0</v>
      </c>
      <c r="AE39" s="40">
        <f t="shared" si="10"/>
        <v>0</v>
      </c>
      <c r="AF39" s="40">
        <f t="shared" si="10"/>
        <v>0</v>
      </c>
      <c r="AG39" s="40">
        <f t="shared" si="10"/>
        <v>0</v>
      </c>
      <c r="AH39" s="40">
        <f t="shared" si="10"/>
        <v>0</v>
      </c>
      <c r="AI39" s="40">
        <f t="shared" si="10"/>
        <v>0</v>
      </c>
      <c r="AJ39" s="40">
        <f t="shared" si="10"/>
        <v>0</v>
      </c>
      <c r="AK39" s="40">
        <f t="shared" si="10"/>
        <v>0</v>
      </c>
      <c r="AL39" s="40">
        <f t="shared" si="10"/>
        <v>0</v>
      </c>
      <c r="AM39" s="40">
        <f t="shared" si="10"/>
        <v>0</v>
      </c>
      <c r="AN39" s="40">
        <f t="shared" si="10"/>
        <v>0</v>
      </c>
      <c r="AO39" s="40">
        <f t="shared" si="10"/>
        <v>0</v>
      </c>
      <c r="AP39" s="40">
        <f t="shared" si="10"/>
        <v>0</v>
      </c>
      <c r="AQ39" s="40">
        <f t="shared" si="10"/>
        <v>0</v>
      </c>
      <c r="AR39" s="40">
        <f t="shared" si="10"/>
        <v>0</v>
      </c>
      <c r="AS39" s="40">
        <f t="shared" si="10"/>
        <v>0</v>
      </c>
      <c r="AT39" s="40">
        <f t="shared" si="10"/>
        <v>0</v>
      </c>
      <c r="AU39" s="40">
        <f t="shared" si="10"/>
        <v>0</v>
      </c>
      <c r="AV39" s="40">
        <f t="shared" si="10"/>
        <v>0</v>
      </c>
      <c r="AW39" s="40">
        <f t="shared" si="10"/>
        <v>0</v>
      </c>
      <c r="AX39" s="40">
        <f t="shared" si="10"/>
        <v>0</v>
      </c>
      <c r="AY39" s="40">
        <f t="shared" si="10"/>
        <v>0</v>
      </c>
      <c r="AZ39" s="40">
        <f t="shared" si="10"/>
        <v>0</v>
      </c>
      <c r="BA39" s="40">
        <f t="shared" si="10"/>
        <v>0</v>
      </c>
      <c r="BB39" s="40">
        <f t="shared" si="10"/>
        <v>0</v>
      </c>
      <c r="BC39" s="40">
        <f t="shared" si="10"/>
        <v>0</v>
      </c>
      <c r="BD39" s="40">
        <f t="shared" si="10"/>
        <v>0</v>
      </c>
      <c r="BE39" s="40">
        <f t="shared" si="10"/>
        <v>0</v>
      </c>
      <c r="BF39" s="40">
        <f t="shared" si="10"/>
        <v>0</v>
      </c>
      <c r="BG39" s="40">
        <f t="shared" si="10"/>
        <v>0</v>
      </c>
      <c r="BH39" s="40">
        <f t="shared" si="10"/>
        <v>0</v>
      </c>
      <c r="BI39" s="40">
        <f t="shared" si="10"/>
        <v>0</v>
      </c>
      <c r="BJ39" s="40">
        <f t="shared" si="10"/>
        <v>0</v>
      </c>
      <c r="BK39" s="40">
        <f t="shared" si="10"/>
        <v>0</v>
      </c>
      <c r="BL39" s="40">
        <f t="shared" si="10"/>
        <v>0</v>
      </c>
      <c r="BM39" s="40">
        <f t="shared" si="10"/>
        <v>0</v>
      </c>
      <c r="BN39" s="40">
        <f t="shared" si="10"/>
        <v>0</v>
      </c>
      <c r="BO39" s="40">
        <f t="shared" si="10"/>
        <v>0</v>
      </c>
      <c r="BP39" s="40">
        <f t="shared" si="10"/>
        <v>0</v>
      </c>
      <c r="BQ39" s="40">
        <f t="shared" si="10"/>
        <v>0</v>
      </c>
      <c r="BR39" s="40">
        <f t="shared" si="10"/>
        <v>0</v>
      </c>
      <c r="BS39" s="40">
        <f t="shared" si="10"/>
        <v>0</v>
      </c>
      <c r="BT39" s="40">
        <f t="shared" si="10"/>
        <v>0</v>
      </c>
      <c r="BU39" s="40">
        <f t="shared" si="10"/>
        <v>0</v>
      </c>
      <c r="BV39" s="40">
        <f t="shared" si="10"/>
        <v>0</v>
      </c>
      <c r="BW39" s="40">
        <f t="shared" si="10"/>
        <v>0</v>
      </c>
      <c r="BX39" s="40">
        <f t="shared" si="10"/>
        <v>0</v>
      </c>
      <c r="BY39" s="40">
        <f t="shared" si="10"/>
        <v>0</v>
      </c>
      <c r="BZ39" s="40">
        <f t="shared" si="10"/>
        <v>0</v>
      </c>
      <c r="CA39" s="40">
        <f t="shared" si="10"/>
        <v>0</v>
      </c>
      <c r="CB39" s="40">
        <f t="shared" si="10"/>
        <v>0</v>
      </c>
      <c r="CC39" s="40">
        <f t="shared" si="10"/>
        <v>0</v>
      </c>
      <c r="CD39" s="40">
        <f t="shared" si="10"/>
        <v>0</v>
      </c>
      <c r="CE39" s="40">
        <f t="shared" si="10"/>
        <v>0</v>
      </c>
      <c r="CF39" s="40">
        <f t="shared" si="10"/>
        <v>0</v>
      </c>
      <c r="CG39" s="40">
        <f t="shared" si="10"/>
        <v>0</v>
      </c>
      <c r="CH39" s="40">
        <f t="shared" si="10"/>
        <v>0</v>
      </c>
      <c r="CI39" s="40">
        <f t="shared" ref="CI39:CM39" si="11">+CI34*CI24</f>
        <v>0</v>
      </c>
      <c r="CJ39" s="40">
        <f t="shared" si="11"/>
        <v>0</v>
      </c>
      <c r="CK39" s="40">
        <f t="shared" si="11"/>
        <v>0</v>
      </c>
      <c r="CL39" s="40">
        <f t="shared" si="11"/>
        <v>0</v>
      </c>
      <c r="CM39" s="40">
        <f t="shared" si="11"/>
        <v>0</v>
      </c>
    </row>
    <row r="40" spans="3:91" ht="15" customHeight="1" thickBot="1">
      <c r="U40" s="278" t="s">
        <v>198</v>
      </c>
      <c r="V40" s="73">
        <f>+V35*V25</f>
        <v>0</v>
      </c>
      <c r="W40" s="73">
        <f>+W35*W25</f>
        <v>0</v>
      </c>
      <c r="X40" s="73">
        <f t="shared" ref="X40:CH40" si="12">+X35*X25</f>
        <v>0</v>
      </c>
      <c r="Y40" s="73">
        <f t="shared" si="12"/>
        <v>0</v>
      </c>
      <c r="Z40" s="73">
        <f t="shared" si="12"/>
        <v>0</v>
      </c>
      <c r="AA40" s="73">
        <f t="shared" si="12"/>
        <v>0</v>
      </c>
      <c r="AB40" s="73">
        <f t="shared" si="12"/>
        <v>0</v>
      </c>
      <c r="AC40" s="73">
        <f t="shared" si="12"/>
        <v>0</v>
      </c>
      <c r="AD40" s="73">
        <f t="shared" si="12"/>
        <v>0</v>
      </c>
      <c r="AE40" s="73">
        <f t="shared" si="12"/>
        <v>0</v>
      </c>
      <c r="AF40" s="73">
        <f t="shared" si="12"/>
        <v>0</v>
      </c>
      <c r="AG40" s="73">
        <f t="shared" si="12"/>
        <v>0</v>
      </c>
      <c r="AH40" s="73">
        <f t="shared" si="12"/>
        <v>0</v>
      </c>
      <c r="AI40" s="73">
        <f t="shared" si="12"/>
        <v>0</v>
      </c>
      <c r="AJ40" s="73">
        <f t="shared" si="12"/>
        <v>0</v>
      </c>
      <c r="AK40" s="73">
        <f t="shared" si="12"/>
        <v>0</v>
      </c>
      <c r="AL40" s="73">
        <f t="shared" si="12"/>
        <v>0</v>
      </c>
      <c r="AM40" s="73">
        <f t="shared" si="12"/>
        <v>0</v>
      </c>
      <c r="AN40" s="73">
        <f t="shared" si="12"/>
        <v>0</v>
      </c>
      <c r="AO40" s="73">
        <f t="shared" si="12"/>
        <v>0</v>
      </c>
      <c r="AP40" s="73">
        <f t="shared" si="12"/>
        <v>0</v>
      </c>
      <c r="AQ40" s="73">
        <f t="shared" si="12"/>
        <v>0</v>
      </c>
      <c r="AR40" s="73">
        <f t="shared" si="12"/>
        <v>0</v>
      </c>
      <c r="AS40" s="73">
        <f t="shared" si="12"/>
        <v>0</v>
      </c>
      <c r="AT40" s="73">
        <f t="shared" si="12"/>
        <v>0</v>
      </c>
      <c r="AU40" s="73">
        <f t="shared" si="12"/>
        <v>0</v>
      </c>
      <c r="AV40" s="73">
        <f t="shared" si="12"/>
        <v>0</v>
      </c>
      <c r="AW40" s="73">
        <f t="shared" si="12"/>
        <v>0</v>
      </c>
      <c r="AX40" s="73">
        <f t="shared" si="12"/>
        <v>0</v>
      </c>
      <c r="AY40" s="73">
        <f t="shared" si="12"/>
        <v>0</v>
      </c>
      <c r="AZ40" s="73">
        <f t="shared" si="12"/>
        <v>0</v>
      </c>
      <c r="BA40" s="73">
        <f t="shared" si="12"/>
        <v>0</v>
      </c>
      <c r="BB40" s="73">
        <f t="shared" si="12"/>
        <v>0</v>
      </c>
      <c r="BC40" s="73">
        <f t="shared" si="12"/>
        <v>0</v>
      </c>
      <c r="BD40" s="73">
        <f t="shared" si="12"/>
        <v>0</v>
      </c>
      <c r="BE40" s="73">
        <f t="shared" si="12"/>
        <v>0</v>
      </c>
      <c r="BF40" s="73">
        <f t="shared" si="12"/>
        <v>0</v>
      </c>
      <c r="BG40" s="73">
        <f t="shared" si="12"/>
        <v>0</v>
      </c>
      <c r="BH40" s="73">
        <f t="shared" si="12"/>
        <v>0</v>
      </c>
      <c r="BI40" s="73">
        <f t="shared" si="12"/>
        <v>0</v>
      </c>
      <c r="BJ40" s="73">
        <f t="shared" si="12"/>
        <v>0</v>
      </c>
      <c r="BK40" s="73">
        <f t="shared" si="12"/>
        <v>0</v>
      </c>
      <c r="BL40" s="73">
        <f t="shared" si="12"/>
        <v>0</v>
      </c>
      <c r="BM40" s="73">
        <f t="shared" si="12"/>
        <v>0</v>
      </c>
      <c r="BN40" s="73">
        <f t="shared" si="12"/>
        <v>0</v>
      </c>
      <c r="BO40" s="73">
        <f t="shared" si="12"/>
        <v>0</v>
      </c>
      <c r="BP40" s="73">
        <f t="shared" si="12"/>
        <v>0</v>
      </c>
      <c r="BQ40" s="73">
        <f t="shared" si="12"/>
        <v>0</v>
      </c>
      <c r="BR40" s="73">
        <f t="shared" si="12"/>
        <v>0</v>
      </c>
      <c r="BS40" s="73">
        <f t="shared" si="12"/>
        <v>0</v>
      </c>
      <c r="BT40" s="73">
        <f t="shared" si="12"/>
        <v>0</v>
      </c>
      <c r="BU40" s="73">
        <f t="shared" si="12"/>
        <v>0</v>
      </c>
      <c r="BV40" s="73">
        <f t="shared" si="12"/>
        <v>0</v>
      </c>
      <c r="BW40" s="73">
        <f t="shared" si="12"/>
        <v>0</v>
      </c>
      <c r="BX40" s="73">
        <f t="shared" si="12"/>
        <v>0</v>
      </c>
      <c r="BY40" s="73">
        <f t="shared" si="12"/>
        <v>0</v>
      </c>
      <c r="BZ40" s="73">
        <f t="shared" si="12"/>
        <v>0</v>
      </c>
      <c r="CA40" s="73">
        <f t="shared" si="12"/>
        <v>0</v>
      </c>
      <c r="CB40" s="73">
        <f t="shared" si="12"/>
        <v>0</v>
      </c>
      <c r="CC40" s="73">
        <f t="shared" si="12"/>
        <v>0</v>
      </c>
      <c r="CD40" s="73">
        <f t="shared" si="12"/>
        <v>0</v>
      </c>
      <c r="CE40" s="73">
        <f t="shared" si="12"/>
        <v>0</v>
      </c>
      <c r="CF40" s="73">
        <f t="shared" si="12"/>
        <v>0</v>
      </c>
      <c r="CG40" s="73">
        <f t="shared" si="12"/>
        <v>0</v>
      </c>
      <c r="CH40" s="73">
        <f t="shared" si="12"/>
        <v>0</v>
      </c>
      <c r="CI40" s="73">
        <f t="shared" ref="CI40:CM40" si="13">+CI35*CI25</f>
        <v>0</v>
      </c>
      <c r="CJ40" s="73">
        <f t="shared" si="13"/>
        <v>0</v>
      </c>
      <c r="CK40" s="73">
        <f t="shared" si="13"/>
        <v>0</v>
      </c>
      <c r="CL40" s="73">
        <f t="shared" si="13"/>
        <v>0</v>
      </c>
      <c r="CM40" s="73">
        <f t="shared" si="13"/>
        <v>0</v>
      </c>
    </row>
    <row r="41" spans="3:91" ht="15.75" thickBot="1">
      <c r="C41" s="396" t="s">
        <v>105</v>
      </c>
      <c r="D41" s="397"/>
      <c r="E41" s="397"/>
      <c r="F41" s="397"/>
      <c r="G41" s="397"/>
      <c r="H41" s="397"/>
      <c r="I41" s="397"/>
      <c r="J41" s="397"/>
      <c r="K41" s="397"/>
      <c r="L41" s="397"/>
      <c r="M41" s="397"/>
      <c r="N41" s="397"/>
      <c r="O41" s="397"/>
      <c r="P41" s="397"/>
      <c r="Q41" s="397"/>
      <c r="R41" s="397"/>
      <c r="S41" s="398"/>
    </row>
    <row r="42" spans="3:91" ht="16.5" customHeight="1" thickBot="1">
      <c r="C42" s="399"/>
      <c r="D42" s="400"/>
      <c r="E42" s="400"/>
      <c r="F42" s="400"/>
      <c r="G42" s="400"/>
      <c r="H42" s="400"/>
      <c r="I42" s="400"/>
      <c r="J42" s="400"/>
      <c r="K42" s="400"/>
      <c r="L42" s="400"/>
      <c r="M42" s="400"/>
      <c r="N42" s="400"/>
      <c r="O42" s="400"/>
      <c r="P42" s="400"/>
      <c r="Q42" s="400"/>
      <c r="R42" s="400"/>
      <c r="S42" s="401"/>
      <c r="U42" s="279"/>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0"/>
      <c r="BQ42" s="280"/>
      <c r="BR42" s="280"/>
      <c r="BS42" s="280"/>
      <c r="BT42" s="280"/>
      <c r="BU42" s="280"/>
      <c r="BV42" s="280"/>
      <c r="BW42" s="280"/>
      <c r="BX42" s="280"/>
      <c r="BY42" s="280"/>
      <c r="BZ42" s="280"/>
      <c r="CA42" s="280"/>
      <c r="CB42" s="280"/>
      <c r="CC42" s="280"/>
      <c r="CD42" s="280"/>
      <c r="CE42" s="280"/>
      <c r="CF42" s="280"/>
      <c r="CG42" s="280"/>
      <c r="CH42" s="280"/>
      <c r="CI42" s="280"/>
      <c r="CJ42" s="280"/>
      <c r="CK42" s="280"/>
      <c r="CL42" s="280"/>
      <c r="CM42" s="281"/>
    </row>
    <row r="43" spans="3:91" ht="15" customHeight="1" thickBot="1">
      <c r="C43" s="50"/>
      <c r="D43" s="50"/>
      <c r="E43" s="50"/>
      <c r="F43" s="50"/>
      <c r="G43" s="50"/>
      <c r="H43" s="50"/>
      <c r="I43" s="50"/>
      <c r="J43" s="50"/>
      <c r="K43" s="50"/>
      <c r="L43" s="50"/>
      <c r="M43" s="50"/>
      <c r="N43" s="50"/>
      <c r="O43" s="50"/>
      <c r="P43" s="50"/>
      <c r="Q43" s="50"/>
      <c r="R43" s="50"/>
      <c r="S43" s="50"/>
      <c r="U43" s="282" t="s">
        <v>297</v>
      </c>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283"/>
    </row>
    <row r="44" spans="3:91" ht="15.75" customHeight="1">
      <c r="C44" s="455" t="s">
        <v>107</v>
      </c>
      <c r="D44" s="456"/>
      <c r="E44" s="456"/>
      <c r="F44" s="456"/>
      <c r="G44" s="456"/>
      <c r="H44" s="456"/>
      <c r="I44" s="456"/>
      <c r="J44" s="456"/>
      <c r="K44" s="456"/>
      <c r="L44" s="456"/>
      <c r="M44" s="456"/>
      <c r="N44" s="456"/>
      <c r="O44" s="456"/>
      <c r="P44" s="456"/>
      <c r="Q44" s="456"/>
      <c r="R44" s="456"/>
      <c r="S44" s="457"/>
      <c r="U44" s="284" t="s">
        <v>195</v>
      </c>
      <c r="V44" s="39" t="e">
        <f>+V38-(V23*V28)</f>
        <v>#REF!</v>
      </c>
      <c r="W44" s="39" t="e">
        <f t="shared" ref="W44:CH44" si="14">+W38-(W23*W28)</f>
        <v>#REF!</v>
      </c>
      <c r="X44" s="39" t="e">
        <f t="shared" si="14"/>
        <v>#REF!</v>
      </c>
      <c r="Y44" s="39" t="e">
        <f t="shared" si="14"/>
        <v>#REF!</v>
      </c>
      <c r="Z44" s="39" t="e">
        <f t="shared" si="14"/>
        <v>#REF!</v>
      </c>
      <c r="AA44" s="39" t="e">
        <f t="shared" si="14"/>
        <v>#REF!</v>
      </c>
      <c r="AB44" s="39" t="e">
        <f t="shared" si="14"/>
        <v>#REF!</v>
      </c>
      <c r="AC44" s="39" t="e">
        <f t="shared" si="14"/>
        <v>#REF!</v>
      </c>
      <c r="AD44" s="39" t="e">
        <f t="shared" si="14"/>
        <v>#REF!</v>
      </c>
      <c r="AE44" s="39" t="e">
        <f t="shared" si="14"/>
        <v>#REF!</v>
      </c>
      <c r="AF44" s="39" t="e">
        <f t="shared" si="14"/>
        <v>#REF!</v>
      </c>
      <c r="AG44" s="39" t="e">
        <f t="shared" si="14"/>
        <v>#REF!</v>
      </c>
      <c r="AH44" s="39" t="e">
        <f t="shared" si="14"/>
        <v>#REF!</v>
      </c>
      <c r="AI44" s="39" t="e">
        <f t="shared" si="14"/>
        <v>#REF!</v>
      </c>
      <c r="AJ44" s="39" t="e">
        <f t="shared" si="14"/>
        <v>#REF!</v>
      </c>
      <c r="AK44" s="39" t="e">
        <f t="shared" si="14"/>
        <v>#REF!</v>
      </c>
      <c r="AL44" s="39" t="e">
        <f t="shared" si="14"/>
        <v>#REF!</v>
      </c>
      <c r="AM44" s="39" t="e">
        <f t="shared" si="14"/>
        <v>#REF!</v>
      </c>
      <c r="AN44" s="39" t="e">
        <f t="shared" si="14"/>
        <v>#REF!</v>
      </c>
      <c r="AO44" s="39" t="e">
        <f t="shared" si="14"/>
        <v>#REF!</v>
      </c>
      <c r="AP44" s="39" t="e">
        <f t="shared" si="14"/>
        <v>#REF!</v>
      </c>
      <c r="AQ44" s="39" t="e">
        <f t="shared" si="14"/>
        <v>#REF!</v>
      </c>
      <c r="AR44" s="39" t="e">
        <f t="shared" si="14"/>
        <v>#REF!</v>
      </c>
      <c r="AS44" s="39" t="e">
        <f t="shared" si="14"/>
        <v>#REF!</v>
      </c>
      <c r="AT44" s="39" t="e">
        <f t="shared" si="14"/>
        <v>#REF!</v>
      </c>
      <c r="AU44" s="39" t="e">
        <f t="shared" si="14"/>
        <v>#REF!</v>
      </c>
      <c r="AV44" s="39" t="e">
        <f t="shared" si="14"/>
        <v>#REF!</v>
      </c>
      <c r="AW44" s="39" t="e">
        <f t="shared" si="14"/>
        <v>#REF!</v>
      </c>
      <c r="AX44" s="39" t="e">
        <f t="shared" si="14"/>
        <v>#REF!</v>
      </c>
      <c r="AY44" s="39" t="e">
        <f t="shared" si="14"/>
        <v>#REF!</v>
      </c>
      <c r="AZ44" s="39" t="e">
        <f t="shared" si="14"/>
        <v>#REF!</v>
      </c>
      <c r="BA44" s="39" t="e">
        <f t="shared" si="14"/>
        <v>#REF!</v>
      </c>
      <c r="BB44" s="39" t="e">
        <f t="shared" si="14"/>
        <v>#REF!</v>
      </c>
      <c r="BC44" s="39" t="e">
        <f t="shared" si="14"/>
        <v>#REF!</v>
      </c>
      <c r="BD44" s="39" t="e">
        <f t="shared" si="14"/>
        <v>#REF!</v>
      </c>
      <c r="BE44" s="39" t="e">
        <f t="shared" si="14"/>
        <v>#REF!</v>
      </c>
      <c r="BF44" s="39" t="e">
        <f t="shared" si="14"/>
        <v>#REF!</v>
      </c>
      <c r="BG44" s="39" t="e">
        <f t="shared" si="14"/>
        <v>#REF!</v>
      </c>
      <c r="BH44" s="39" t="e">
        <f t="shared" si="14"/>
        <v>#REF!</v>
      </c>
      <c r="BI44" s="39" t="e">
        <f t="shared" si="14"/>
        <v>#REF!</v>
      </c>
      <c r="BJ44" s="39" t="e">
        <f t="shared" si="14"/>
        <v>#REF!</v>
      </c>
      <c r="BK44" s="39" t="e">
        <f t="shared" si="14"/>
        <v>#REF!</v>
      </c>
      <c r="BL44" s="39" t="e">
        <f t="shared" si="14"/>
        <v>#REF!</v>
      </c>
      <c r="BM44" s="39" t="e">
        <f t="shared" si="14"/>
        <v>#REF!</v>
      </c>
      <c r="BN44" s="39" t="e">
        <f t="shared" si="14"/>
        <v>#REF!</v>
      </c>
      <c r="BO44" s="39" t="e">
        <f t="shared" si="14"/>
        <v>#REF!</v>
      </c>
      <c r="BP44" s="39" t="e">
        <f t="shared" si="14"/>
        <v>#REF!</v>
      </c>
      <c r="BQ44" s="39" t="e">
        <f t="shared" si="14"/>
        <v>#REF!</v>
      </c>
      <c r="BR44" s="39" t="e">
        <f t="shared" si="14"/>
        <v>#REF!</v>
      </c>
      <c r="BS44" s="39" t="e">
        <f t="shared" si="14"/>
        <v>#REF!</v>
      </c>
      <c r="BT44" s="39" t="e">
        <f t="shared" si="14"/>
        <v>#REF!</v>
      </c>
      <c r="BU44" s="39" t="e">
        <f t="shared" si="14"/>
        <v>#REF!</v>
      </c>
      <c r="BV44" s="39" t="e">
        <f t="shared" si="14"/>
        <v>#REF!</v>
      </c>
      <c r="BW44" s="39" t="e">
        <f t="shared" si="14"/>
        <v>#REF!</v>
      </c>
      <c r="BX44" s="39" t="e">
        <f t="shared" si="14"/>
        <v>#REF!</v>
      </c>
      <c r="BY44" s="39" t="e">
        <f t="shared" si="14"/>
        <v>#REF!</v>
      </c>
      <c r="BZ44" s="39" t="e">
        <f t="shared" si="14"/>
        <v>#REF!</v>
      </c>
      <c r="CA44" s="39" t="e">
        <f t="shared" si="14"/>
        <v>#REF!</v>
      </c>
      <c r="CB44" s="39" t="e">
        <f t="shared" si="14"/>
        <v>#REF!</v>
      </c>
      <c r="CC44" s="39" t="e">
        <f t="shared" si="14"/>
        <v>#REF!</v>
      </c>
      <c r="CD44" s="39" t="e">
        <f t="shared" si="14"/>
        <v>#REF!</v>
      </c>
      <c r="CE44" s="39" t="e">
        <f t="shared" si="14"/>
        <v>#REF!</v>
      </c>
      <c r="CF44" s="39" t="e">
        <f t="shared" si="14"/>
        <v>#REF!</v>
      </c>
      <c r="CG44" s="39" t="e">
        <f t="shared" si="14"/>
        <v>#REF!</v>
      </c>
      <c r="CH44" s="39" t="e">
        <f t="shared" si="14"/>
        <v>#REF!</v>
      </c>
      <c r="CI44" s="39" t="e">
        <f t="shared" ref="CI44:CL44" si="15">+CI38-(CI23*CI28)</f>
        <v>#REF!</v>
      </c>
      <c r="CJ44" s="39" t="e">
        <f t="shared" si="15"/>
        <v>#REF!</v>
      </c>
      <c r="CK44" s="39" t="e">
        <f t="shared" si="15"/>
        <v>#REF!</v>
      </c>
      <c r="CL44" s="39" t="e">
        <f t="shared" si="15"/>
        <v>#REF!</v>
      </c>
      <c r="CM44" s="39" t="e">
        <f>+CM38-(CM23*CM28)</f>
        <v>#REF!</v>
      </c>
    </row>
    <row r="45" spans="3:91" ht="15.75" thickBot="1">
      <c r="C45" s="458"/>
      <c r="D45" s="459"/>
      <c r="E45" s="459"/>
      <c r="F45" s="459"/>
      <c r="G45" s="459"/>
      <c r="H45" s="459"/>
      <c r="I45" s="459"/>
      <c r="J45" s="459"/>
      <c r="K45" s="459"/>
      <c r="L45" s="459"/>
      <c r="M45" s="459"/>
      <c r="N45" s="459"/>
      <c r="O45" s="459"/>
      <c r="P45" s="459"/>
      <c r="Q45" s="459"/>
      <c r="R45" s="459"/>
      <c r="S45" s="460"/>
      <c r="U45" s="284" t="s">
        <v>216</v>
      </c>
      <c r="V45" s="39" t="e">
        <f>+V39-(V24*V29)</f>
        <v>#REF!</v>
      </c>
      <c r="W45" s="39" t="e">
        <f t="shared" ref="W45:CH45" si="16">+W39-(W24*W29)</f>
        <v>#REF!</v>
      </c>
      <c r="X45" s="39" t="e">
        <f t="shared" si="16"/>
        <v>#REF!</v>
      </c>
      <c r="Y45" s="39" t="e">
        <f t="shared" si="16"/>
        <v>#REF!</v>
      </c>
      <c r="Z45" s="39" t="e">
        <f t="shared" si="16"/>
        <v>#REF!</v>
      </c>
      <c r="AA45" s="39" t="e">
        <f t="shared" si="16"/>
        <v>#REF!</v>
      </c>
      <c r="AB45" s="39" t="e">
        <f t="shared" si="16"/>
        <v>#REF!</v>
      </c>
      <c r="AC45" s="39" t="e">
        <f t="shared" si="16"/>
        <v>#REF!</v>
      </c>
      <c r="AD45" s="39" t="e">
        <f t="shared" si="16"/>
        <v>#REF!</v>
      </c>
      <c r="AE45" s="39" t="e">
        <f t="shared" si="16"/>
        <v>#REF!</v>
      </c>
      <c r="AF45" s="39" t="e">
        <f t="shared" si="16"/>
        <v>#REF!</v>
      </c>
      <c r="AG45" s="39" t="e">
        <f t="shared" si="16"/>
        <v>#REF!</v>
      </c>
      <c r="AH45" s="39" t="e">
        <f t="shared" si="16"/>
        <v>#REF!</v>
      </c>
      <c r="AI45" s="39" t="e">
        <f t="shared" si="16"/>
        <v>#REF!</v>
      </c>
      <c r="AJ45" s="39" t="e">
        <f t="shared" si="16"/>
        <v>#REF!</v>
      </c>
      <c r="AK45" s="39" t="e">
        <f t="shared" si="16"/>
        <v>#REF!</v>
      </c>
      <c r="AL45" s="39" t="e">
        <f t="shared" si="16"/>
        <v>#REF!</v>
      </c>
      <c r="AM45" s="39" t="e">
        <f t="shared" si="16"/>
        <v>#REF!</v>
      </c>
      <c r="AN45" s="39" t="e">
        <f t="shared" si="16"/>
        <v>#REF!</v>
      </c>
      <c r="AO45" s="39" t="e">
        <f t="shared" si="16"/>
        <v>#REF!</v>
      </c>
      <c r="AP45" s="39" t="e">
        <f t="shared" si="16"/>
        <v>#REF!</v>
      </c>
      <c r="AQ45" s="39" t="e">
        <f t="shared" si="16"/>
        <v>#REF!</v>
      </c>
      <c r="AR45" s="39" t="e">
        <f t="shared" si="16"/>
        <v>#REF!</v>
      </c>
      <c r="AS45" s="39" t="e">
        <f t="shared" si="16"/>
        <v>#REF!</v>
      </c>
      <c r="AT45" s="39" t="e">
        <f t="shared" si="16"/>
        <v>#REF!</v>
      </c>
      <c r="AU45" s="39" t="e">
        <f t="shared" si="16"/>
        <v>#REF!</v>
      </c>
      <c r="AV45" s="39" t="e">
        <f t="shared" si="16"/>
        <v>#REF!</v>
      </c>
      <c r="AW45" s="39" t="e">
        <f t="shared" si="16"/>
        <v>#REF!</v>
      </c>
      <c r="AX45" s="39" t="e">
        <f t="shared" si="16"/>
        <v>#REF!</v>
      </c>
      <c r="AY45" s="39" t="e">
        <f t="shared" si="16"/>
        <v>#REF!</v>
      </c>
      <c r="AZ45" s="39" t="e">
        <f t="shared" si="16"/>
        <v>#REF!</v>
      </c>
      <c r="BA45" s="39" t="e">
        <f t="shared" si="16"/>
        <v>#REF!</v>
      </c>
      <c r="BB45" s="39" t="e">
        <f t="shared" si="16"/>
        <v>#REF!</v>
      </c>
      <c r="BC45" s="39" t="e">
        <f t="shared" si="16"/>
        <v>#REF!</v>
      </c>
      <c r="BD45" s="39" t="e">
        <f t="shared" si="16"/>
        <v>#REF!</v>
      </c>
      <c r="BE45" s="39" t="e">
        <f t="shared" si="16"/>
        <v>#REF!</v>
      </c>
      <c r="BF45" s="39" t="e">
        <f t="shared" si="16"/>
        <v>#REF!</v>
      </c>
      <c r="BG45" s="39" t="e">
        <f t="shared" si="16"/>
        <v>#REF!</v>
      </c>
      <c r="BH45" s="39" t="e">
        <f t="shared" si="16"/>
        <v>#REF!</v>
      </c>
      <c r="BI45" s="39" t="e">
        <f t="shared" si="16"/>
        <v>#REF!</v>
      </c>
      <c r="BJ45" s="39" t="e">
        <f t="shared" si="16"/>
        <v>#REF!</v>
      </c>
      <c r="BK45" s="39" t="e">
        <f t="shared" si="16"/>
        <v>#REF!</v>
      </c>
      <c r="BL45" s="39" t="e">
        <f t="shared" si="16"/>
        <v>#REF!</v>
      </c>
      <c r="BM45" s="39" t="e">
        <f t="shared" si="16"/>
        <v>#REF!</v>
      </c>
      <c r="BN45" s="39" t="e">
        <f t="shared" si="16"/>
        <v>#REF!</v>
      </c>
      <c r="BO45" s="39" t="e">
        <f t="shared" si="16"/>
        <v>#REF!</v>
      </c>
      <c r="BP45" s="39" t="e">
        <f t="shared" si="16"/>
        <v>#REF!</v>
      </c>
      <c r="BQ45" s="39" t="e">
        <f t="shared" si="16"/>
        <v>#REF!</v>
      </c>
      <c r="BR45" s="39" t="e">
        <f t="shared" si="16"/>
        <v>#REF!</v>
      </c>
      <c r="BS45" s="39" t="e">
        <f t="shared" si="16"/>
        <v>#REF!</v>
      </c>
      <c r="BT45" s="39" t="e">
        <f t="shared" si="16"/>
        <v>#REF!</v>
      </c>
      <c r="BU45" s="39" t="e">
        <f t="shared" si="16"/>
        <v>#REF!</v>
      </c>
      <c r="BV45" s="39" t="e">
        <f t="shared" si="16"/>
        <v>#REF!</v>
      </c>
      <c r="BW45" s="39" t="e">
        <f t="shared" si="16"/>
        <v>#REF!</v>
      </c>
      <c r="BX45" s="39" t="e">
        <f t="shared" si="16"/>
        <v>#REF!</v>
      </c>
      <c r="BY45" s="39" t="e">
        <f t="shared" si="16"/>
        <v>#REF!</v>
      </c>
      <c r="BZ45" s="39" t="e">
        <f t="shared" si="16"/>
        <v>#REF!</v>
      </c>
      <c r="CA45" s="39" t="e">
        <f t="shared" si="16"/>
        <v>#REF!</v>
      </c>
      <c r="CB45" s="39" t="e">
        <f t="shared" si="16"/>
        <v>#REF!</v>
      </c>
      <c r="CC45" s="39" t="e">
        <f t="shared" si="16"/>
        <v>#REF!</v>
      </c>
      <c r="CD45" s="39" t="e">
        <f t="shared" si="16"/>
        <v>#REF!</v>
      </c>
      <c r="CE45" s="39" t="e">
        <f t="shared" si="16"/>
        <v>#REF!</v>
      </c>
      <c r="CF45" s="39" t="e">
        <f t="shared" si="16"/>
        <v>#REF!</v>
      </c>
      <c r="CG45" s="39" t="e">
        <f t="shared" si="16"/>
        <v>#REF!</v>
      </c>
      <c r="CH45" s="39" t="e">
        <f t="shared" si="16"/>
        <v>#REF!</v>
      </c>
      <c r="CI45" s="39" t="e">
        <f t="shared" ref="CI45:CL45" si="17">+CI39-(CI24*CI29)</f>
        <v>#REF!</v>
      </c>
      <c r="CJ45" s="39" t="e">
        <f t="shared" si="17"/>
        <v>#REF!</v>
      </c>
      <c r="CK45" s="39" t="e">
        <f t="shared" si="17"/>
        <v>#REF!</v>
      </c>
      <c r="CL45" s="39" t="e">
        <f t="shared" si="17"/>
        <v>#REF!</v>
      </c>
      <c r="CM45" s="39" t="e">
        <f>+CM39-(CM24*CM29)</f>
        <v>#REF!</v>
      </c>
    </row>
    <row r="46" spans="3:91" ht="15.75" thickBot="1">
      <c r="U46" s="285" t="s">
        <v>198</v>
      </c>
      <c r="V46" s="308" t="e">
        <f>+V40-(V25*V30)</f>
        <v>#REF!</v>
      </c>
      <c r="W46" s="308" t="e">
        <f t="shared" ref="W46:CH46" si="18">+W40-(W25*W30)</f>
        <v>#REF!</v>
      </c>
      <c r="X46" s="308" t="e">
        <f>+X40-(X25*X30)</f>
        <v>#REF!</v>
      </c>
      <c r="Y46" s="308" t="e">
        <f t="shared" si="18"/>
        <v>#REF!</v>
      </c>
      <c r="Z46" s="308" t="e">
        <f t="shared" si="18"/>
        <v>#REF!</v>
      </c>
      <c r="AA46" s="308" t="e">
        <f t="shared" si="18"/>
        <v>#REF!</v>
      </c>
      <c r="AB46" s="308" t="e">
        <f t="shared" si="18"/>
        <v>#REF!</v>
      </c>
      <c r="AC46" s="308" t="e">
        <f t="shared" si="18"/>
        <v>#REF!</v>
      </c>
      <c r="AD46" s="308" t="e">
        <f t="shared" si="18"/>
        <v>#REF!</v>
      </c>
      <c r="AE46" s="308" t="e">
        <f t="shared" si="18"/>
        <v>#REF!</v>
      </c>
      <c r="AF46" s="308" t="e">
        <f t="shared" si="18"/>
        <v>#REF!</v>
      </c>
      <c r="AG46" s="308" t="e">
        <f t="shared" si="18"/>
        <v>#REF!</v>
      </c>
      <c r="AH46" s="308" t="e">
        <f t="shared" si="18"/>
        <v>#REF!</v>
      </c>
      <c r="AI46" s="308" t="e">
        <f t="shared" si="18"/>
        <v>#REF!</v>
      </c>
      <c r="AJ46" s="308" t="e">
        <f t="shared" si="18"/>
        <v>#REF!</v>
      </c>
      <c r="AK46" s="308" t="e">
        <f t="shared" si="18"/>
        <v>#REF!</v>
      </c>
      <c r="AL46" s="308" t="e">
        <f t="shared" si="18"/>
        <v>#REF!</v>
      </c>
      <c r="AM46" s="308" t="e">
        <f t="shared" si="18"/>
        <v>#REF!</v>
      </c>
      <c r="AN46" s="308" t="e">
        <f t="shared" si="18"/>
        <v>#REF!</v>
      </c>
      <c r="AO46" s="308" t="e">
        <f t="shared" si="18"/>
        <v>#REF!</v>
      </c>
      <c r="AP46" s="308" t="e">
        <f t="shared" si="18"/>
        <v>#REF!</v>
      </c>
      <c r="AQ46" s="308" t="e">
        <f t="shared" si="18"/>
        <v>#REF!</v>
      </c>
      <c r="AR46" s="308" t="e">
        <f t="shared" si="18"/>
        <v>#REF!</v>
      </c>
      <c r="AS46" s="308" t="e">
        <f t="shared" si="18"/>
        <v>#REF!</v>
      </c>
      <c r="AT46" s="308" t="e">
        <f t="shared" si="18"/>
        <v>#REF!</v>
      </c>
      <c r="AU46" s="308" t="e">
        <f t="shared" si="18"/>
        <v>#REF!</v>
      </c>
      <c r="AV46" s="308" t="e">
        <f t="shared" si="18"/>
        <v>#REF!</v>
      </c>
      <c r="AW46" s="308" t="e">
        <f t="shared" si="18"/>
        <v>#REF!</v>
      </c>
      <c r="AX46" s="308" t="e">
        <f t="shared" si="18"/>
        <v>#REF!</v>
      </c>
      <c r="AY46" s="308" t="e">
        <f t="shared" si="18"/>
        <v>#REF!</v>
      </c>
      <c r="AZ46" s="308" t="e">
        <f t="shared" si="18"/>
        <v>#REF!</v>
      </c>
      <c r="BA46" s="308" t="e">
        <f t="shared" si="18"/>
        <v>#REF!</v>
      </c>
      <c r="BB46" s="308" t="e">
        <f t="shared" si="18"/>
        <v>#REF!</v>
      </c>
      <c r="BC46" s="308" t="e">
        <f t="shared" si="18"/>
        <v>#REF!</v>
      </c>
      <c r="BD46" s="308" t="e">
        <f t="shared" si="18"/>
        <v>#REF!</v>
      </c>
      <c r="BE46" s="308" t="e">
        <f t="shared" si="18"/>
        <v>#REF!</v>
      </c>
      <c r="BF46" s="308" t="e">
        <f t="shared" si="18"/>
        <v>#REF!</v>
      </c>
      <c r="BG46" s="308" t="e">
        <f t="shared" si="18"/>
        <v>#REF!</v>
      </c>
      <c r="BH46" s="308" t="e">
        <f t="shared" si="18"/>
        <v>#REF!</v>
      </c>
      <c r="BI46" s="308" t="e">
        <f t="shared" si="18"/>
        <v>#REF!</v>
      </c>
      <c r="BJ46" s="308" t="e">
        <f t="shared" si="18"/>
        <v>#REF!</v>
      </c>
      <c r="BK46" s="308" t="e">
        <f t="shared" si="18"/>
        <v>#REF!</v>
      </c>
      <c r="BL46" s="308" t="e">
        <f t="shared" si="18"/>
        <v>#REF!</v>
      </c>
      <c r="BM46" s="308" t="e">
        <f t="shared" si="18"/>
        <v>#REF!</v>
      </c>
      <c r="BN46" s="308" t="e">
        <f t="shared" si="18"/>
        <v>#REF!</v>
      </c>
      <c r="BO46" s="308" t="e">
        <f t="shared" si="18"/>
        <v>#REF!</v>
      </c>
      <c r="BP46" s="308" t="e">
        <f t="shared" si="18"/>
        <v>#REF!</v>
      </c>
      <c r="BQ46" s="308" t="e">
        <f t="shared" si="18"/>
        <v>#REF!</v>
      </c>
      <c r="BR46" s="308" t="e">
        <f t="shared" si="18"/>
        <v>#REF!</v>
      </c>
      <c r="BS46" s="308" t="e">
        <f t="shared" si="18"/>
        <v>#REF!</v>
      </c>
      <c r="BT46" s="308" t="e">
        <f t="shared" si="18"/>
        <v>#REF!</v>
      </c>
      <c r="BU46" s="308" t="e">
        <f t="shared" si="18"/>
        <v>#REF!</v>
      </c>
      <c r="BV46" s="308" t="e">
        <f t="shared" si="18"/>
        <v>#REF!</v>
      </c>
      <c r="BW46" s="308" t="e">
        <f t="shared" si="18"/>
        <v>#REF!</v>
      </c>
      <c r="BX46" s="308" t="e">
        <f t="shared" si="18"/>
        <v>#REF!</v>
      </c>
      <c r="BY46" s="308" t="e">
        <f t="shared" si="18"/>
        <v>#REF!</v>
      </c>
      <c r="BZ46" s="308" t="e">
        <f t="shared" si="18"/>
        <v>#REF!</v>
      </c>
      <c r="CA46" s="308" t="e">
        <f t="shared" si="18"/>
        <v>#REF!</v>
      </c>
      <c r="CB46" s="308" t="e">
        <f t="shared" si="18"/>
        <v>#REF!</v>
      </c>
      <c r="CC46" s="308" t="e">
        <f t="shared" si="18"/>
        <v>#REF!</v>
      </c>
      <c r="CD46" s="308" t="e">
        <f t="shared" si="18"/>
        <v>#REF!</v>
      </c>
      <c r="CE46" s="308" t="e">
        <f t="shared" si="18"/>
        <v>#REF!</v>
      </c>
      <c r="CF46" s="308" t="e">
        <f t="shared" si="18"/>
        <v>#REF!</v>
      </c>
      <c r="CG46" s="308" t="e">
        <f t="shared" si="18"/>
        <v>#REF!</v>
      </c>
      <c r="CH46" s="308" t="e">
        <f t="shared" si="18"/>
        <v>#REF!</v>
      </c>
      <c r="CI46" s="308" t="e">
        <f t="shared" ref="CI46:CL46" si="19">+CI40-(CI25*CI30)</f>
        <v>#REF!</v>
      </c>
      <c r="CJ46" s="308" t="e">
        <f t="shared" si="19"/>
        <v>#REF!</v>
      </c>
      <c r="CK46" s="308" t="e">
        <f t="shared" si="19"/>
        <v>#REF!</v>
      </c>
      <c r="CL46" s="308" t="e">
        <f t="shared" si="19"/>
        <v>#REF!</v>
      </c>
      <c r="CM46" s="308" t="e">
        <f>+CM40-(CM25*CM30)</f>
        <v>#REF!</v>
      </c>
    </row>
    <row r="47" spans="3:91" ht="15.75" thickBot="1">
      <c r="C47" s="396" t="s">
        <v>328</v>
      </c>
      <c r="D47" s="397"/>
      <c r="E47" s="397"/>
      <c r="F47" s="397"/>
      <c r="G47" s="397"/>
      <c r="H47" s="397"/>
      <c r="I47" s="397"/>
      <c r="J47" s="397"/>
      <c r="K47" s="397"/>
      <c r="L47" s="397"/>
      <c r="M47" s="397"/>
      <c r="N47" s="397"/>
      <c r="O47" s="397"/>
      <c r="P47" s="397"/>
      <c r="Q47" s="397"/>
      <c r="R47" s="397"/>
      <c r="S47" s="398"/>
      <c r="U47" s="286" t="s">
        <v>324</v>
      </c>
      <c r="V47" s="287" t="e">
        <f>+SUM(V44:V46)</f>
        <v>#REF!</v>
      </c>
      <c r="W47" s="287" t="e">
        <f t="shared" ref="W47:CH47" si="20">+SUM(W44:W46)</f>
        <v>#REF!</v>
      </c>
      <c r="X47" s="287" t="e">
        <f t="shared" si="20"/>
        <v>#REF!</v>
      </c>
      <c r="Y47" s="287" t="e">
        <f t="shared" si="20"/>
        <v>#REF!</v>
      </c>
      <c r="Z47" s="287" t="e">
        <f t="shared" si="20"/>
        <v>#REF!</v>
      </c>
      <c r="AA47" s="287" t="e">
        <f t="shared" si="20"/>
        <v>#REF!</v>
      </c>
      <c r="AB47" s="287" t="e">
        <f t="shared" si="20"/>
        <v>#REF!</v>
      </c>
      <c r="AC47" s="287" t="e">
        <f t="shared" si="20"/>
        <v>#REF!</v>
      </c>
      <c r="AD47" s="287" t="e">
        <f t="shared" si="20"/>
        <v>#REF!</v>
      </c>
      <c r="AE47" s="287" t="e">
        <f t="shared" si="20"/>
        <v>#REF!</v>
      </c>
      <c r="AF47" s="287" t="e">
        <f t="shared" si="20"/>
        <v>#REF!</v>
      </c>
      <c r="AG47" s="287" t="e">
        <f t="shared" si="20"/>
        <v>#REF!</v>
      </c>
      <c r="AH47" s="287" t="e">
        <f t="shared" si="20"/>
        <v>#REF!</v>
      </c>
      <c r="AI47" s="287" t="e">
        <f t="shared" si="20"/>
        <v>#REF!</v>
      </c>
      <c r="AJ47" s="287" t="e">
        <f t="shared" si="20"/>
        <v>#REF!</v>
      </c>
      <c r="AK47" s="287" t="e">
        <f t="shared" si="20"/>
        <v>#REF!</v>
      </c>
      <c r="AL47" s="287" t="e">
        <f t="shared" si="20"/>
        <v>#REF!</v>
      </c>
      <c r="AM47" s="287" t="e">
        <f t="shared" si="20"/>
        <v>#REF!</v>
      </c>
      <c r="AN47" s="287" t="e">
        <f t="shared" si="20"/>
        <v>#REF!</v>
      </c>
      <c r="AO47" s="287" t="e">
        <f t="shared" si="20"/>
        <v>#REF!</v>
      </c>
      <c r="AP47" s="287" t="e">
        <f t="shared" si="20"/>
        <v>#REF!</v>
      </c>
      <c r="AQ47" s="287" t="e">
        <f t="shared" si="20"/>
        <v>#REF!</v>
      </c>
      <c r="AR47" s="287" t="e">
        <f t="shared" si="20"/>
        <v>#REF!</v>
      </c>
      <c r="AS47" s="287" t="e">
        <f t="shared" si="20"/>
        <v>#REF!</v>
      </c>
      <c r="AT47" s="287" t="e">
        <f t="shared" si="20"/>
        <v>#REF!</v>
      </c>
      <c r="AU47" s="287" t="e">
        <f t="shared" si="20"/>
        <v>#REF!</v>
      </c>
      <c r="AV47" s="287" t="e">
        <f t="shared" si="20"/>
        <v>#REF!</v>
      </c>
      <c r="AW47" s="287" t="e">
        <f t="shared" si="20"/>
        <v>#REF!</v>
      </c>
      <c r="AX47" s="287" t="e">
        <f t="shared" si="20"/>
        <v>#REF!</v>
      </c>
      <c r="AY47" s="287" t="e">
        <f t="shared" si="20"/>
        <v>#REF!</v>
      </c>
      <c r="AZ47" s="287" t="e">
        <f t="shared" si="20"/>
        <v>#REF!</v>
      </c>
      <c r="BA47" s="287" t="e">
        <f t="shared" si="20"/>
        <v>#REF!</v>
      </c>
      <c r="BB47" s="287" t="e">
        <f t="shared" si="20"/>
        <v>#REF!</v>
      </c>
      <c r="BC47" s="287" t="e">
        <f t="shared" si="20"/>
        <v>#REF!</v>
      </c>
      <c r="BD47" s="287" t="e">
        <f t="shared" si="20"/>
        <v>#REF!</v>
      </c>
      <c r="BE47" s="287" t="e">
        <f t="shared" si="20"/>
        <v>#REF!</v>
      </c>
      <c r="BF47" s="287" t="e">
        <f t="shared" si="20"/>
        <v>#REF!</v>
      </c>
      <c r="BG47" s="287" t="e">
        <f t="shared" si="20"/>
        <v>#REF!</v>
      </c>
      <c r="BH47" s="287" t="e">
        <f t="shared" si="20"/>
        <v>#REF!</v>
      </c>
      <c r="BI47" s="287" t="e">
        <f t="shared" si="20"/>
        <v>#REF!</v>
      </c>
      <c r="BJ47" s="287" t="e">
        <f t="shared" si="20"/>
        <v>#REF!</v>
      </c>
      <c r="BK47" s="287" t="e">
        <f t="shared" si="20"/>
        <v>#REF!</v>
      </c>
      <c r="BL47" s="287" t="e">
        <f t="shared" si="20"/>
        <v>#REF!</v>
      </c>
      <c r="BM47" s="287" t="e">
        <f t="shared" si="20"/>
        <v>#REF!</v>
      </c>
      <c r="BN47" s="287" t="e">
        <f t="shared" si="20"/>
        <v>#REF!</v>
      </c>
      <c r="BO47" s="287" t="e">
        <f t="shared" si="20"/>
        <v>#REF!</v>
      </c>
      <c r="BP47" s="287" t="e">
        <f t="shared" si="20"/>
        <v>#REF!</v>
      </c>
      <c r="BQ47" s="287" t="e">
        <f t="shared" si="20"/>
        <v>#REF!</v>
      </c>
      <c r="BR47" s="287" t="e">
        <f t="shared" si="20"/>
        <v>#REF!</v>
      </c>
      <c r="BS47" s="287" t="e">
        <f t="shared" si="20"/>
        <v>#REF!</v>
      </c>
      <c r="BT47" s="287" t="e">
        <f t="shared" si="20"/>
        <v>#REF!</v>
      </c>
      <c r="BU47" s="287" t="e">
        <f t="shared" si="20"/>
        <v>#REF!</v>
      </c>
      <c r="BV47" s="287" t="e">
        <f t="shared" si="20"/>
        <v>#REF!</v>
      </c>
      <c r="BW47" s="287" t="e">
        <f t="shared" si="20"/>
        <v>#REF!</v>
      </c>
      <c r="BX47" s="287" t="e">
        <f t="shared" si="20"/>
        <v>#REF!</v>
      </c>
      <c r="BY47" s="287" t="e">
        <f t="shared" si="20"/>
        <v>#REF!</v>
      </c>
      <c r="BZ47" s="287" t="e">
        <f t="shared" si="20"/>
        <v>#REF!</v>
      </c>
      <c r="CA47" s="287" t="e">
        <f t="shared" si="20"/>
        <v>#REF!</v>
      </c>
      <c r="CB47" s="287" t="e">
        <f t="shared" si="20"/>
        <v>#REF!</v>
      </c>
      <c r="CC47" s="287" t="e">
        <f t="shared" si="20"/>
        <v>#REF!</v>
      </c>
      <c r="CD47" s="287" t="e">
        <f t="shared" si="20"/>
        <v>#REF!</v>
      </c>
      <c r="CE47" s="287" t="e">
        <f t="shared" si="20"/>
        <v>#REF!</v>
      </c>
      <c r="CF47" s="287" t="e">
        <f t="shared" si="20"/>
        <v>#REF!</v>
      </c>
      <c r="CG47" s="287" t="e">
        <f t="shared" si="20"/>
        <v>#REF!</v>
      </c>
      <c r="CH47" s="287" t="e">
        <f t="shared" si="20"/>
        <v>#REF!</v>
      </c>
      <c r="CI47" s="287" t="e">
        <f t="shared" ref="CI47:CM47" si="21">+SUM(CI44:CI46)</f>
        <v>#REF!</v>
      </c>
      <c r="CJ47" s="287" t="e">
        <f t="shared" si="21"/>
        <v>#REF!</v>
      </c>
      <c r="CK47" s="287" t="e">
        <f t="shared" si="21"/>
        <v>#REF!</v>
      </c>
      <c r="CL47" s="287" t="e">
        <f t="shared" si="21"/>
        <v>#REF!</v>
      </c>
      <c r="CM47" s="287" t="e">
        <f t="shared" si="21"/>
        <v>#REF!</v>
      </c>
    </row>
    <row r="48" spans="3:91" ht="16.5" thickBot="1">
      <c r="C48" s="399"/>
      <c r="D48" s="400"/>
      <c r="E48" s="400"/>
      <c r="F48" s="400"/>
      <c r="G48" s="400"/>
      <c r="H48" s="400"/>
      <c r="I48" s="400"/>
      <c r="J48" s="400"/>
      <c r="K48" s="400"/>
      <c r="L48" s="400"/>
      <c r="M48" s="400"/>
      <c r="N48" s="400"/>
      <c r="O48" s="400"/>
      <c r="P48" s="400"/>
      <c r="Q48" s="400"/>
      <c r="R48" s="400"/>
      <c r="S48" s="401"/>
      <c r="U48" s="52"/>
      <c r="V48" s="232"/>
      <c r="W48" s="232"/>
      <c r="X48" s="232"/>
    </row>
    <row r="49" spans="2:91" ht="16.5" thickBot="1">
      <c r="C49" s="288"/>
      <c r="D49" s="288"/>
      <c r="E49" s="288"/>
      <c r="F49" s="288"/>
      <c r="G49" s="288"/>
      <c r="H49" s="288"/>
      <c r="I49" s="288"/>
      <c r="J49" s="288"/>
      <c r="K49" s="288"/>
      <c r="L49" s="288"/>
      <c r="M49" s="288"/>
      <c r="N49" s="288"/>
      <c r="O49" s="288"/>
      <c r="P49" s="288"/>
      <c r="Q49" s="288"/>
      <c r="R49" s="288"/>
      <c r="S49" s="288"/>
      <c r="U49" s="52"/>
      <c r="V49" s="232"/>
      <c r="W49" s="232"/>
      <c r="X49" s="232"/>
    </row>
    <row r="50" spans="2:91" ht="18" customHeight="1" thickBot="1">
      <c r="C50" s="289"/>
      <c r="D50" s="290"/>
      <c r="E50" s="291"/>
      <c r="F50" s="437" t="s">
        <v>323</v>
      </c>
      <c r="G50" s="438"/>
      <c r="H50" s="437" t="s">
        <v>197</v>
      </c>
      <c r="I50" s="444"/>
      <c r="J50" s="437" t="s">
        <v>199</v>
      </c>
      <c r="K50" s="438"/>
      <c r="L50" s="444"/>
      <c r="M50" s="288"/>
      <c r="N50" s="288"/>
      <c r="O50" s="288"/>
      <c r="P50" s="288"/>
      <c r="Q50" s="288"/>
      <c r="R50" s="288"/>
      <c r="S50" s="288"/>
      <c r="V50" s="232"/>
      <c r="W50" s="232"/>
      <c r="X50" s="232"/>
    </row>
    <row r="51" spans="2:91" ht="18" customHeight="1" thickBot="1">
      <c r="C51" s="292" t="s">
        <v>196</v>
      </c>
      <c r="D51" s="293"/>
      <c r="E51" s="294"/>
      <c r="F51" s="437" t="s">
        <v>195</v>
      </c>
      <c r="G51" s="438"/>
      <c r="H51" s="450">
        <f>+K9</f>
        <v>0</v>
      </c>
      <c r="I51" s="451"/>
      <c r="J51" s="452">
        <f>+SUM(V23:CM23)</f>
        <v>0</v>
      </c>
      <c r="K51" s="453"/>
      <c r="L51" s="454"/>
      <c r="N51" s="305" t="str">
        <f>IF(H51=J51,"OK","Error - Does not match")</f>
        <v>OK</v>
      </c>
      <c r="O51" s="305"/>
      <c r="P51" s="305"/>
      <c r="V51" s="232"/>
      <c r="W51" s="233"/>
      <c r="X51" s="295"/>
    </row>
    <row r="52" spans="2:91" ht="18" customHeight="1" thickBot="1">
      <c r="C52" s="296"/>
      <c r="D52" s="297"/>
      <c r="E52" s="298"/>
      <c r="F52" s="437" t="s">
        <v>198</v>
      </c>
      <c r="G52" s="438"/>
      <c r="H52" s="450">
        <f>+K11</f>
        <v>0</v>
      </c>
      <c r="I52" s="451"/>
      <c r="J52" s="452">
        <f>+SUM(V24:CM25)</f>
        <v>0</v>
      </c>
      <c r="K52" s="453"/>
      <c r="L52" s="454"/>
      <c r="N52" s="305" t="str">
        <f>IF(H52=J52,"OK","Error - Does not match")</f>
        <v>OK</v>
      </c>
      <c r="O52" s="305"/>
      <c r="P52" s="305"/>
      <c r="V52" s="232"/>
      <c r="W52" s="233"/>
      <c r="X52" s="295"/>
    </row>
    <row r="53" spans="2:91" ht="6.75" customHeight="1" thickBot="1">
      <c r="C53" s="52"/>
      <c r="F53" s="232"/>
      <c r="G53" s="232"/>
      <c r="H53" s="306"/>
      <c r="I53" s="306"/>
      <c r="J53" s="307"/>
      <c r="K53" s="307"/>
      <c r="L53" s="307"/>
      <c r="V53" s="232"/>
      <c r="W53" s="233"/>
      <c r="X53" s="295"/>
    </row>
    <row r="54" spans="2:91" ht="18" customHeight="1" thickBot="1">
      <c r="C54" s="289"/>
      <c r="D54" s="290"/>
      <c r="E54" s="291"/>
      <c r="F54" s="437" t="s">
        <v>323</v>
      </c>
      <c r="G54" s="438"/>
      <c r="H54" s="437" t="s">
        <v>197</v>
      </c>
      <c r="I54" s="444"/>
      <c r="J54" s="437" t="s">
        <v>199</v>
      </c>
      <c r="K54" s="438"/>
      <c r="L54" s="444"/>
      <c r="V54" s="232"/>
      <c r="W54" s="233"/>
      <c r="X54" s="295"/>
    </row>
    <row r="55" spans="2:91" ht="18" customHeight="1" thickBot="1">
      <c r="C55" s="292" t="s">
        <v>326</v>
      </c>
      <c r="D55" s="293"/>
      <c r="E55" s="294"/>
      <c r="F55" s="437" t="s">
        <v>195</v>
      </c>
      <c r="G55" s="438"/>
      <c r="H55" s="445">
        <v>1</v>
      </c>
      <c r="I55" s="446"/>
      <c r="J55" s="447">
        <f>+SUM(V18:CM18)</f>
        <v>0</v>
      </c>
      <c r="K55" s="448"/>
      <c r="L55" s="449"/>
      <c r="N55" s="305" t="str">
        <f>+IF(SUM(V18:CM18)&lt;&gt;1,"Error - Allocation must total 100%"," ")</f>
        <v>Error - Allocation must total 100%</v>
      </c>
      <c r="V55" s="232"/>
      <c r="W55" s="233"/>
      <c r="X55" s="295"/>
    </row>
    <row r="56" spans="2:91" ht="18" customHeight="1" thickBot="1">
      <c r="C56" s="296"/>
      <c r="D56" s="297"/>
      <c r="E56" s="298"/>
      <c r="F56" s="437" t="s">
        <v>198</v>
      </c>
      <c r="G56" s="438"/>
      <c r="H56" s="439" t="e">
        <f>+K20</f>
        <v>#REF!</v>
      </c>
      <c r="I56" s="440"/>
      <c r="J56" s="441" t="e">
        <f>+SUM(V19:CM19)</f>
        <v>#REF!</v>
      </c>
      <c r="K56" s="442"/>
      <c r="L56" s="443"/>
      <c r="N56" s="305" t="e">
        <f>+IF(CO19&lt;&gt;K20,"Error - Does not match total expenses"," ")</f>
        <v>#REF!</v>
      </c>
      <c r="V56" s="232"/>
      <c r="W56" s="233"/>
      <c r="X56" s="295"/>
    </row>
    <row r="57" spans="2:91" ht="8.25" customHeight="1">
      <c r="C57" s="52"/>
      <c r="F57" s="232"/>
      <c r="G57" s="232"/>
      <c r="H57" s="306"/>
      <c r="I57" s="306"/>
      <c r="J57" s="307"/>
      <c r="K57" s="307"/>
      <c r="L57" s="307"/>
      <c r="V57" s="232"/>
      <c r="W57" s="233"/>
      <c r="X57" s="295"/>
    </row>
    <row r="58" spans="2:91" ht="8.25" customHeight="1">
      <c r="Y58" s="1" t="str">
        <f>IF(W52=X52,"OK","Error - Does not match")</f>
        <v>OK</v>
      </c>
    </row>
    <row r="59" spans="2:9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row>
  </sheetData>
  <sheetProtection algorithmName="SHA-512" hashValue="0l+MSMF+r+7ZmchxIpM2EfzghViOFZIiMDgkrow6gfSfGgwI15riyenyU5iZTk28zSfUA7v69iUOnqab/44FFw==" saltValue="9cdXwxopzPHHugnu3O7Rog==" spinCount="100000" sheet="1" formatColumns="0"/>
  <mergeCells count="115">
    <mergeCell ref="B2:S2"/>
    <mergeCell ref="C5:S5"/>
    <mergeCell ref="U5:U14"/>
    <mergeCell ref="V6:V14"/>
    <mergeCell ref="W6:W14"/>
    <mergeCell ref="X6:X14"/>
    <mergeCell ref="AE6:AE14"/>
    <mergeCell ref="AF6:AF14"/>
    <mergeCell ref="AG6:AG14"/>
    <mergeCell ref="AH6:AH14"/>
    <mergeCell ref="AI6:AI14"/>
    <mergeCell ref="AJ6:AJ14"/>
    <mergeCell ref="Y6:Y14"/>
    <mergeCell ref="Z6:Z14"/>
    <mergeCell ref="AA6:AA14"/>
    <mergeCell ref="AB6:AB14"/>
    <mergeCell ref="AC6:AC14"/>
    <mergeCell ref="AD6:AD14"/>
    <mergeCell ref="AQ6:AQ14"/>
    <mergeCell ref="AR6:AR14"/>
    <mergeCell ref="AS6:AS14"/>
    <mergeCell ref="AT6:AT14"/>
    <mergeCell ref="AU6:AU14"/>
    <mergeCell ref="AV6:AV14"/>
    <mergeCell ref="AK6:AK14"/>
    <mergeCell ref="AL6:AL14"/>
    <mergeCell ref="AM6:AM14"/>
    <mergeCell ref="AN6:AN14"/>
    <mergeCell ref="AO6:AO14"/>
    <mergeCell ref="AP6:AP14"/>
    <mergeCell ref="BC6:BC14"/>
    <mergeCell ref="BD6:BD14"/>
    <mergeCell ref="BE6:BE14"/>
    <mergeCell ref="BF6:BF14"/>
    <mergeCell ref="BG6:BG14"/>
    <mergeCell ref="BH6:BH14"/>
    <mergeCell ref="AW6:AW14"/>
    <mergeCell ref="AX6:AX14"/>
    <mergeCell ref="AY6:AY14"/>
    <mergeCell ref="AZ6:AZ14"/>
    <mergeCell ref="BA6:BA14"/>
    <mergeCell ref="BB6:BB14"/>
    <mergeCell ref="BO6:BO14"/>
    <mergeCell ref="BP6:BP14"/>
    <mergeCell ref="BQ6:BQ14"/>
    <mergeCell ref="BR6:BR14"/>
    <mergeCell ref="BS6:BS14"/>
    <mergeCell ref="BT6:BT14"/>
    <mergeCell ref="BI6:BI14"/>
    <mergeCell ref="BJ6:BJ14"/>
    <mergeCell ref="BK6:BK14"/>
    <mergeCell ref="BL6:BL14"/>
    <mergeCell ref="BM6:BM14"/>
    <mergeCell ref="BN6:BN14"/>
    <mergeCell ref="CM6:CM14"/>
    <mergeCell ref="N7:R7"/>
    <mergeCell ref="K9:L9"/>
    <mergeCell ref="K11:L11"/>
    <mergeCell ref="K13:L13"/>
    <mergeCell ref="C15:S15"/>
    <mergeCell ref="CG6:CG14"/>
    <mergeCell ref="CH6:CH14"/>
    <mergeCell ref="CI6:CI14"/>
    <mergeCell ref="CJ6:CJ14"/>
    <mergeCell ref="CK6:CK14"/>
    <mergeCell ref="CL6:CL14"/>
    <mergeCell ref="CA6:CA14"/>
    <mergeCell ref="CB6:CB14"/>
    <mergeCell ref="CC6:CC14"/>
    <mergeCell ref="CD6:CD14"/>
    <mergeCell ref="CE6:CE14"/>
    <mergeCell ref="CF6:CF14"/>
    <mergeCell ref="BU6:BU14"/>
    <mergeCell ref="BV6:BV14"/>
    <mergeCell ref="BW6:BW14"/>
    <mergeCell ref="BX6:BX14"/>
    <mergeCell ref="BY6:BY14"/>
    <mergeCell ref="BZ6:BZ14"/>
    <mergeCell ref="C41:S42"/>
    <mergeCell ref="K26:L26"/>
    <mergeCell ref="K27:L27"/>
    <mergeCell ref="C29:S29"/>
    <mergeCell ref="K31:L31"/>
    <mergeCell ref="K32:L32"/>
    <mergeCell ref="K33:L33"/>
    <mergeCell ref="K17:L17"/>
    <mergeCell ref="K18:L18"/>
    <mergeCell ref="K19:L19"/>
    <mergeCell ref="K20:L20"/>
    <mergeCell ref="C22:S22"/>
    <mergeCell ref="K24:L24"/>
    <mergeCell ref="F56:G56"/>
    <mergeCell ref="H56:I56"/>
    <mergeCell ref="J56:L56"/>
    <mergeCell ref="K8:L8"/>
    <mergeCell ref="F54:G54"/>
    <mergeCell ref="H54:I54"/>
    <mergeCell ref="J54:L54"/>
    <mergeCell ref="F55:G55"/>
    <mergeCell ref="H55:I55"/>
    <mergeCell ref="J55:L55"/>
    <mergeCell ref="H52:I52"/>
    <mergeCell ref="J50:L50"/>
    <mergeCell ref="J51:L51"/>
    <mergeCell ref="J52:L52"/>
    <mergeCell ref="F51:G51"/>
    <mergeCell ref="F52:G52"/>
    <mergeCell ref="C44:S45"/>
    <mergeCell ref="C47:S48"/>
    <mergeCell ref="F50:G50"/>
    <mergeCell ref="H50:I50"/>
    <mergeCell ref="H51:I51"/>
    <mergeCell ref="K35:L35"/>
    <mergeCell ref="E37:I38"/>
    <mergeCell ref="K37:L38"/>
  </mergeCells>
  <conditionalFormatting sqref="N53:N54 N57 Y58">
    <cfRule type="containsText" dxfId="154" priority="313" operator="containsText" text="Error">
      <formula>NOT(ISERROR(SEARCH("Error",N53)))</formula>
    </cfRule>
  </conditionalFormatting>
  <conditionalFormatting sqref="R9:R13">
    <cfRule type="cellIs" dxfId="153" priority="312" operator="greaterThan">
      <formula>0.05</formula>
    </cfRule>
    <cfRule type="cellIs" dxfId="152" priority="311" operator="lessThan">
      <formula>-0.05</formula>
    </cfRule>
  </conditionalFormatting>
  <conditionalFormatting sqref="V33">
    <cfRule type="cellIs" dxfId="151" priority="309" operator="greaterThan">
      <formula>$V$28</formula>
    </cfRule>
  </conditionalFormatting>
  <conditionalFormatting sqref="V34:V35">
    <cfRule type="cellIs" dxfId="150" priority="3" operator="lessThan">
      <formula>$V$33</formula>
    </cfRule>
  </conditionalFormatting>
  <conditionalFormatting sqref="W33">
    <cfRule type="cellIs" dxfId="149" priority="228" operator="greaterThan">
      <formula>$W$28</formula>
    </cfRule>
  </conditionalFormatting>
  <conditionalFormatting sqref="W33:W35">
    <cfRule type="cellIs" dxfId="148" priority="1" operator="lessThan">
      <formula>$W$33</formula>
    </cfRule>
  </conditionalFormatting>
  <conditionalFormatting sqref="X33">
    <cfRule type="cellIs" dxfId="147" priority="225" operator="greaterThan">
      <formula>$X$28</formula>
    </cfRule>
  </conditionalFormatting>
  <conditionalFormatting sqref="X34:X35">
    <cfRule type="cellIs" dxfId="146" priority="10" operator="lessThan">
      <formula>$X$33</formula>
    </cfRule>
  </conditionalFormatting>
  <conditionalFormatting sqref="Y28">
    <cfRule type="cellIs" dxfId="145" priority="222" operator="greaterThan">
      <formula>$Y$28</formula>
    </cfRule>
  </conditionalFormatting>
  <conditionalFormatting sqref="Y33">
    <cfRule type="cellIs" dxfId="144" priority="215" operator="greaterThan">
      <formula>$Y$28</formula>
    </cfRule>
  </conditionalFormatting>
  <conditionalFormatting sqref="Y34">
    <cfRule type="cellIs" dxfId="143" priority="224" operator="between">
      <formula>0.01</formula>
      <formula>"$X$33"</formula>
    </cfRule>
  </conditionalFormatting>
  <conditionalFormatting sqref="Y35">
    <cfRule type="cellIs" dxfId="142" priority="214" operator="lessThan">
      <formula>$Y$33</formula>
    </cfRule>
  </conditionalFormatting>
  <conditionalFormatting sqref="Z33">
    <cfRule type="cellIs" dxfId="141" priority="213" operator="greaterThan">
      <formula>$Z$28</formula>
    </cfRule>
  </conditionalFormatting>
  <conditionalFormatting sqref="Z34:Z35">
    <cfRule type="cellIs" dxfId="140" priority="210" operator="lessThan">
      <formula>$Z$33</formula>
    </cfRule>
  </conditionalFormatting>
  <conditionalFormatting sqref="AA33">
    <cfRule type="cellIs" dxfId="139" priority="209" operator="greaterThan">
      <formula>$AA$28</formula>
    </cfRule>
  </conditionalFormatting>
  <conditionalFormatting sqref="AA34">
    <cfRule type="cellIs" dxfId="138" priority="208" operator="lessThan">
      <formula>$AA$29</formula>
    </cfRule>
  </conditionalFormatting>
  <conditionalFormatting sqref="AA35">
    <cfRule type="cellIs" dxfId="137" priority="218" operator="greaterThan">
      <formula>$Y$28</formula>
    </cfRule>
    <cfRule type="cellIs" dxfId="136" priority="207" operator="lessThan">
      <formula>$AA$30</formula>
    </cfRule>
  </conditionalFormatting>
  <conditionalFormatting sqref="AB33">
    <cfRule type="cellIs" dxfId="135" priority="206" operator="greaterThan">
      <formula>$AB$28</formula>
    </cfRule>
  </conditionalFormatting>
  <conditionalFormatting sqref="AB34:AB35">
    <cfRule type="cellIs" dxfId="134" priority="203" operator="lessThan">
      <formula>$AB$33</formula>
    </cfRule>
  </conditionalFormatting>
  <conditionalFormatting sqref="AC33">
    <cfRule type="cellIs" dxfId="133" priority="202" operator="greaterThan">
      <formula>$AC$28</formula>
    </cfRule>
  </conditionalFormatting>
  <conditionalFormatting sqref="AC34:AC35">
    <cfRule type="cellIs" dxfId="132" priority="200" operator="lessThan">
      <formula>$AC$33</formula>
    </cfRule>
  </conditionalFormatting>
  <conditionalFormatting sqref="AD33">
    <cfRule type="cellIs" dxfId="131" priority="199" operator="greaterThan">
      <formula>$AD$28</formula>
    </cfRule>
  </conditionalFormatting>
  <conditionalFormatting sqref="AD34:AD35">
    <cfRule type="cellIs" dxfId="130" priority="197" operator="lessThan">
      <formula>$AD$33</formula>
    </cfRule>
  </conditionalFormatting>
  <conditionalFormatting sqref="AE33">
    <cfRule type="cellIs" dxfId="129" priority="196" operator="greaterThan">
      <formula>$AE$28</formula>
    </cfRule>
  </conditionalFormatting>
  <conditionalFormatting sqref="AE34:AE35">
    <cfRule type="cellIs" dxfId="128" priority="194" operator="lessThan">
      <formula>$AE$33</formula>
    </cfRule>
  </conditionalFormatting>
  <conditionalFormatting sqref="AF33">
    <cfRule type="cellIs" dxfId="127" priority="193" operator="greaterThan">
      <formula>$AF$28</formula>
    </cfRule>
  </conditionalFormatting>
  <conditionalFormatting sqref="AF34:AF35">
    <cfRule type="cellIs" dxfId="126" priority="191" operator="lessThan">
      <formula>$AF$33</formula>
    </cfRule>
  </conditionalFormatting>
  <conditionalFormatting sqref="AG33">
    <cfRule type="cellIs" dxfId="125" priority="190" operator="greaterThan">
      <formula>$AG$28</formula>
    </cfRule>
  </conditionalFormatting>
  <conditionalFormatting sqref="AG34:AG35">
    <cfRule type="cellIs" dxfId="124" priority="188" operator="lessThan">
      <formula>$AG$33</formula>
    </cfRule>
  </conditionalFormatting>
  <conditionalFormatting sqref="AH33">
    <cfRule type="cellIs" dxfId="123" priority="187" operator="greaterThan">
      <formula>$AH$28</formula>
    </cfRule>
  </conditionalFormatting>
  <conditionalFormatting sqref="AH34:AH35">
    <cfRule type="cellIs" dxfId="122" priority="185" operator="lessThan">
      <formula>$AH$33</formula>
    </cfRule>
  </conditionalFormatting>
  <conditionalFormatting sqref="AI33">
    <cfRule type="cellIs" dxfId="121" priority="184" operator="greaterThan">
      <formula>$AI$28</formula>
    </cfRule>
  </conditionalFormatting>
  <conditionalFormatting sqref="AI34:AI35">
    <cfRule type="cellIs" dxfId="120" priority="182" operator="lessThan">
      <formula>$AI$33</formula>
    </cfRule>
  </conditionalFormatting>
  <conditionalFormatting sqref="AJ33">
    <cfRule type="cellIs" dxfId="119" priority="181" operator="greaterThan">
      <formula>$AJ$28</formula>
    </cfRule>
  </conditionalFormatting>
  <conditionalFormatting sqref="AJ34:AJ35">
    <cfRule type="cellIs" dxfId="118" priority="179" operator="lessThan">
      <formula>$AJ$33</formula>
    </cfRule>
  </conditionalFormatting>
  <conditionalFormatting sqref="AK33">
    <cfRule type="cellIs" dxfId="117" priority="178" operator="greaterThan">
      <formula>$AK$28</formula>
    </cfRule>
  </conditionalFormatting>
  <conditionalFormatting sqref="AK34:AK35">
    <cfRule type="cellIs" dxfId="116" priority="176" operator="lessThan">
      <formula>$AK$33</formula>
    </cfRule>
  </conditionalFormatting>
  <conditionalFormatting sqref="AL33">
    <cfRule type="cellIs" dxfId="115" priority="175" operator="greaterThan">
      <formula>$AL$28</formula>
    </cfRule>
  </conditionalFormatting>
  <conditionalFormatting sqref="AL34:AL35">
    <cfRule type="cellIs" dxfId="114" priority="173" operator="lessThan">
      <formula>$AL$33</formula>
    </cfRule>
  </conditionalFormatting>
  <conditionalFormatting sqref="AM33">
    <cfRule type="cellIs" dxfId="113" priority="172" operator="greaterThan">
      <formula>$AM$28</formula>
    </cfRule>
  </conditionalFormatting>
  <conditionalFormatting sqref="AM34:AM35">
    <cfRule type="cellIs" dxfId="112" priority="170" operator="lessThan">
      <formula>$AM$33</formula>
    </cfRule>
  </conditionalFormatting>
  <conditionalFormatting sqref="AN33">
    <cfRule type="cellIs" dxfId="111" priority="169" operator="greaterThan">
      <formula>$AN$28</formula>
    </cfRule>
  </conditionalFormatting>
  <conditionalFormatting sqref="AN34:AN35">
    <cfRule type="cellIs" dxfId="110" priority="167" operator="lessThan">
      <formula>$AN$33</formula>
    </cfRule>
  </conditionalFormatting>
  <conditionalFormatting sqref="AO33">
    <cfRule type="cellIs" dxfId="109" priority="166" operator="greaterThan">
      <formula>$AO$28</formula>
    </cfRule>
  </conditionalFormatting>
  <conditionalFormatting sqref="AO34:AO35">
    <cfRule type="cellIs" dxfId="108" priority="164" operator="lessThan">
      <formula>$AO$33</formula>
    </cfRule>
  </conditionalFormatting>
  <conditionalFormatting sqref="AP33">
    <cfRule type="cellIs" dxfId="107" priority="163" operator="greaterThan">
      <formula>$AP$28</formula>
    </cfRule>
  </conditionalFormatting>
  <conditionalFormatting sqref="AP34:AP35">
    <cfRule type="cellIs" dxfId="106" priority="161" operator="lessThan">
      <formula>$AP$33</formula>
    </cfRule>
  </conditionalFormatting>
  <conditionalFormatting sqref="AQ33">
    <cfRule type="cellIs" dxfId="105" priority="160" operator="greaterThan">
      <formula>$AQ$28</formula>
    </cfRule>
  </conditionalFormatting>
  <conditionalFormatting sqref="AQ34:AQ35">
    <cfRule type="cellIs" dxfId="104" priority="158" operator="lessThan">
      <formula>$AQ$33</formula>
    </cfRule>
  </conditionalFormatting>
  <conditionalFormatting sqref="AR33">
    <cfRule type="cellIs" dxfId="103" priority="157" operator="greaterThan">
      <formula>$AR$28</formula>
    </cfRule>
  </conditionalFormatting>
  <conditionalFormatting sqref="AR34:AR35">
    <cfRule type="cellIs" dxfId="102" priority="155" operator="lessThan">
      <formula>$AR$33</formula>
    </cfRule>
  </conditionalFormatting>
  <conditionalFormatting sqref="AS33">
    <cfRule type="cellIs" dxfId="101" priority="154" operator="greaterThan">
      <formula>$AS$28</formula>
    </cfRule>
  </conditionalFormatting>
  <conditionalFormatting sqref="AS34:AS35">
    <cfRule type="cellIs" dxfId="100" priority="152" operator="lessThan">
      <formula>$AS$33</formula>
    </cfRule>
  </conditionalFormatting>
  <conditionalFormatting sqref="AT33">
    <cfRule type="cellIs" dxfId="99" priority="151" operator="greaterThan">
      <formula>$AT$28</formula>
    </cfRule>
  </conditionalFormatting>
  <conditionalFormatting sqref="AT34:AT35">
    <cfRule type="cellIs" dxfId="98" priority="149" operator="lessThan">
      <formula>$AT$33</formula>
    </cfRule>
  </conditionalFormatting>
  <conditionalFormatting sqref="AU33">
    <cfRule type="cellIs" dxfId="97" priority="148" operator="greaterThan">
      <formula>$AU$28</formula>
    </cfRule>
  </conditionalFormatting>
  <conditionalFormatting sqref="AU34:AU35">
    <cfRule type="cellIs" dxfId="96" priority="146" operator="lessThan">
      <formula>$AU$33</formula>
    </cfRule>
  </conditionalFormatting>
  <conditionalFormatting sqref="AV33">
    <cfRule type="cellIs" dxfId="95" priority="145" operator="greaterThan">
      <formula>$AV$28</formula>
    </cfRule>
  </conditionalFormatting>
  <conditionalFormatting sqref="AV34:AV35">
    <cfRule type="cellIs" dxfId="94" priority="143" operator="lessThan">
      <formula>$AV$33</formula>
    </cfRule>
  </conditionalFormatting>
  <conditionalFormatting sqref="AW33">
    <cfRule type="cellIs" dxfId="93" priority="142" operator="greaterThan">
      <formula>$AW$28</formula>
    </cfRule>
  </conditionalFormatting>
  <conditionalFormatting sqref="AW34:AW35">
    <cfRule type="cellIs" dxfId="92" priority="140" operator="lessThan">
      <formula>$AW$33</formula>
    </cfRule>
  </conditionalFormatting>
  <conditionalFormatting sqref="AX33">
    <cfRule type="cellIs" dxfId="91" priority="139" operator="greaterThan">
      <formula>$AX$28</formula>
    </cfRule>
  </conditionalFormatting>
  <conditionalFormatting sqref="AX34:AX35">
    <cfRule type="cellIs" dxfId="90" priority="137" operator="lessThan">
      <formula>$AX$33</formula>
    </cfRule>
  </conditionalFormatting>
  <conditionalFormatting sqref="AY33">
    <cfRule type="cellIs" dxfId="89" priority="136" operator="greaterThan">
      <formula>$AY$28</formula>
    </cfRule>
  </conditionalFormatting>
  <conditionalFormatting sqref="AY34:AY35">
    <cfRule type="cellIs" dxfId="88" priority="134" operator="lessThan">
      <formula>$AY$33</formula>
    </cfRule>
  </conditionalFormatting>
  <conditionalFormatting sqref="AZ33">
    <cfRule type="cellIs" dxfId="87" priority="133" operator="greaterThan">
      <formula>$AZ$28</formula>
    </cfRule>
  </conditionalFormatting>
  <conditionalFormatting sqref="AZ34">
    <cfRule type="cellIs" dxfId="86" priority="132" operator="lessThan">
      <formula>$AZ$28</formula>
    </cfRule>
  </conditionalFormatting>
  <conditionalFormatting sqref="AZ35">
    <cfRule type="cellIs" dxfId="85" priority="131" operator="lessThan">
      <formula>$AZ$33</formula>
    </cfRule>
  </conditionalFormatting>
  <conditionalFormatting sqref="BA33">
    <cfRule type="cellIs" dxfId="84" priority="130" operator="greaterThan">
      <formula>$BA$28</formula>
    </cfRule>
  </conditionalFormatting>
  <conditionalFormatting sqref="BA34:BA35">
    <cfRule type="cellIs" dxfId="83" priority="128" operator="lessThan">
      <formula>$BA$33</formula>
    </cfRule>
  </conditionalFormatting>
  <conditionalFormatting sqref="BB33">
    <cfRule type="cellIs" dxfId="82" priority="127" operator="greaterThan">
      <formula>$BB$28</formula>
    </cfRule>
  </conditionalFormatting>
  <conditionalFormatting sqref="BB34:BB35">
    <cfRule type="cellIs" dxfId="81" priority="125" operator="lessThan">
      <formula>$BB$33</formula>
    </cfRule>
  </conditionalFormatting>
  <conditionalFormatting sqref="BC33">
    <cfRule type="cellIs" dxfId="80" priority="124" operator="greaterThan">
      <formula>$BC$28</formula>
    </cfRule>
  </conditionalFormatting>
  <conditionalFormatting sqref="BC34:BC35">
    <cfRule type="cellIs" dxfId="79" priority="122" operator="lessThan">
      <formula>$BC$33</formula>
    </cfRule>
  </conditionalFormatting>
  <conditionalFormatting sqref="BD33">
    <cfRule type="cellIs" dxfId="78" priority="121" operator="greaterThan">
      <formula>$BD$28</formula>
    </cfRule>
  </conditionalFormatting>
  <conditionalFormatting sqref="BD34:BD35">
    <cfRule type="cellIs" dxfId="77" priority="119" operator="lessThan">
      <formula>$BD$33</formula>
    </cfRule>
  </conditionalFormatting>
  <conditionalFormatting sqref="BE33">
    <cfRule type="cellIs" dxfId="76" priority="118" operator="greaterThan">
      <formula>$BE$28</formula>
    </cfRule>
  </conditionalFormatting>
  <conditionalFormatting sqref="BE34:BE35">
    <cfRule type="cellIs" dxfId="75" priority="116" operator="lessThan">
      <formula>$BE$33</formula>
    </cfRule>
  </conditionalFormatting>
  <conditionalFormatting sqref="BF33">
    <cfRule type="cellIs" dxfId="74" priority="115" operator="greaterThan">
      <formula>$BF$28</formula>
    </cfRule>
  </conditionalFormatting>
  <conditionalFormatting sqref="BF34:BF35">
    <cfRule type="cellIs" dxfId="73" priority="113" operator="lessThan">
      <formula>$BF$33</formula>
    </cfRule>
  </conditionalFormatting>
  <conditionalFormatting sqref="BG33">
    <cfRule type="cellIs" dxfId="72" priority="112" operator="greaterThan">
      <formula>$BG$28</formula>
    </cfRule>
  </conditionalFormatting>
  <conditionalFormatting sqref="BG34:BG35">
    <cfRule type="cellIs" dxfId="71" priority="110" operator="lessThan">
      <formula>$BG$33</formula>
    </cfRule>
  </conditionalFormatting>
  <conditionalFormatting sqref="BH33">
    <cfRule type="cellIs" dxfId="70" priority="109" operator="greaterThan">
      <formula>$BH$28</formula>
    </cfRule>
  </conditionalFormatting>
  <conditionalFormatting sqref="BH34:BH35">
    <cfRule type="cellIs" dxfId="69" priority="107" operator="lessThan">
      <formula>$BH$33</formula>
    </cfRule>
  </conditionalFormatting>
  <conditionalFormatting sqref="BI33">
    <cfRule type="cellIs" dxfId="68" priority="106" operator="greaterThan">
      <formula>$BI$28</formula>
    </cfRule>
  </conditionalFormatting>
  <conditionalFormatting sqref="BI34:BI35">
    <cfRule type="cellIs" dxfId="67" priority="104" operator="lessThan">
      <formula>$BI$33</formula>
    </cfRule>
  </conditionalFormatting>
  <conditionalFormatting sqref="BJ33">
    <cfRule type="cellIs" dxfId="66" priority="103" operator="greaterThan">
      <formula>$BJ$28</formula>
    </cfRule>
  </conditionalFormatting>
  <conditionalFormatting sqref="BJ34:BJ35">
    <cfRule type="cellIs" dxfId="65" priority="101" operator="lessThan">
      <formula>$BJ$33</formula>
    </cfRule>
  </conditionalFormatting>
  <conditionalFormatting sqref="BK33">
    <cfRule type="cellIs" dxfId="64" priority="100" operator="greaterThan">
      <formula>$BK$28</formula>
    </cfRule>
  </conditionalFormatting>
  <conditionalFormatting sqref="BK34:BK35">
    <cfRule type="cellIs" dxfId="63" priority="98" operator="lessThan">
      <formula>$BK$33</formula>
    </cfRule>
  </conditionalFormatting>
  <conditionalFormatting sqref="BL33">
    <cfRule type="cellIs" dxfId="62" priority="97" operator="greaterThan">
      <formula>$BL$28</formula>
    </cfRule>
  </conditionalFormatting>
  <conditionalFormatting sqref="BL34:BL35">
    <cfRule type="cellIs" dxfId="61" priority="95" operator="lessThan">
      <formula>$BL$33</formula>
    </cfRule>
  </conditionalFormatting>
  <conditionalFormatting sqref="BM33">
    <cfRule type="cellIs" dxfId="60" priority="94" operator="greaterThan">
      <formula>$BM$28</formula>
    </cfRule>
  </conditionalFormatting>
  <conditionalFormatting sqref="BM34">
    <cfRule type="cellIs" dxfId="59" priority="93" operator="lessThan">
      <formula>$BM$28</formula>
    </cfRule>
  </conditionalFormatting>
  <conditionalFormatting sqref="BM35">
    <cfRule type="cellIs" dxfId="58" priority="92" operator="lessThan">
      <formula>$BM$33</formula>
    </cfRule>
  </conditionalFormatting>
  <conditionalFormatting sqref="BN33">
    <cfRule type="cellIs" dxfId="57" priority="91" operator="greaterThan">
      <formula>$BN$28</formula>
    </cfRule>
  </conditionalFormatting>
  <conditionalFormatting sqref="BN34:BN35">
    <cfRule type="cellIs" dxfId="56" priority="89" operator="lessThan">
      <formula>$BN$33</formula>
    </cfRule>
  </conditionalFormatting>
  <conditionalFormatting sqref="BO33">
    <cfRule type="cellIs" dxfId="55" priority="88" operator="greaterThan">
      <formula>$BO$28</formula>
    </cfRule>
  </conditionalFormatting>
  <conditionalFormatting sqref="BO34:BO35">
    <cfRule type="cellIs" dxfId="54" priority="86" operator="lessThan">
      <formula>$BO$33</formula>
    </cfRule>
  </conditionalFormatting>
  <conditionalFormatting sqref="BP33">
    <cfRule type="cellIs" dxfId="53" priority="85" operator="greaterThan">
      <formula>$BP$28</formula>
    </cfRule>
  </conditionalFormatting>
  <conditionalFormatting sqref="BP34:BP35">
    <cfRule type="cellIs" dxfId="52" priority="83" operator="lessThan">
      <formula>$BP$33</formula>
    </cfRule>
  </conditionalFormatting>
  <conditionalFormatting sqref="BQ33">
    <cfRule type="cellIs" dxfId="51" priority="82" operator="greaterThan">
      <formula>$BQ$28</formula>
    </cfRule>
  </conditionalFormatting>
  <conditionalFormatting sqref="BQ34:BQ35">
    <cfRule type="cellIs" dxfId="50" priority="80" operator="lessThan">
      <formula>$BQ$33</formula>
    </cfRule>
  </conditionalFormatting>
  <conditionalFormatting sqref="BR33">
    <cfRule type="cellIs" dxfId="49" priority="79" operator="greaterThan">
      <formula>$BR$28</formula>
    </cfRule>
  </conditionalFormatting>
  <conditionalFormatting sqref="BR34:BR35">
    <cfRule type="cellIs" dxfId="48" priority="77" operator="lessThan">
      <formula>$BR$33</formula>
    </cfRule>
  </conditionalFormatting>
  <conditionalFormatting sqref="BS33">
    <cfRule type="cellIs" dxfId="47" priority="76" operator="greaterThan">
      <formula>$BS$28</formula>
    </cfRule>
  </conditionalFormatting>
  <conditionalFormatting sqref="BS34:BS35">
    <cfRule type="cellIs" dxfId="46" priority="74" operator="lessThan">
      <formula>$BS$33</formula>
    </cfRule>
  </conditionalFormatting>
  <conditionalFormatting sqref="BT33">
    <cfRule type="cellIs" dxfId="45" priority="73" operator="greaterThan">
      <formula>$BT$28</formula>
    </cfRule>
  </conditionalFormatting>
  <conditionalFormatting sqref="BT34:BT35">
    <cfRule type="cellIs" dxfId="44" priority="71" operator="lessThan">
      <formula>$BT$33</formula>
    </cfRule>
  </conditionalFormatting>
  <conditionalFormatting sqref="BU33">
    <cfRule type="cellIs" dxfId="43" priority="70" operator="greaterThan">
      <formula>$BU$28</formula>
    </cfRule>
  </conditionalFormatting>
  <conditionalFormatting sqref="BU34:BU35">
    <cfRule type="cellIs" dxfId="42" priority="68" operator="lessThan">
      <formula>$BU$33</formula>
    </cfRule>
  </conditionalFormatting>
  <conditionalFormatting sqref="BV33">
    <cfRule type="cellIs" dxfId="41" priority="67" operator="greaterThan">
      <formula>$BV$28</formula>
    </cfRule>
  </conditionalFormatting>
  <conditionalFormatting sqref="BV34:BV35">
    <cfRule type="cellIs" dxfId="40" priority="65" operator="lessThan">
      <formula>$BV$33</formula>
    </cfRule>
  </conditionalFormatting>
  <conditionalFormatting sqref="BW33">
    <cfRule type="cellIs" dxfId="39" priority="64" operator="greaterThan">
      <formula>$BW$28</formula>
    </cfRule>
  </conditionalFormatting>
  <conditionalFormatting sqref="BW34:BW35">
    <cfRule type="cellIs" dxfId="38" priority="62" operator="lessThan">
      <formula>$BW$33</formula>
    </cfRule>
  </conditionalFormatting>
  <conditionalFormatting sqref="BX33">
    <cfRule type="cellIs" dxfId="37" priority="61" operator="greaterThan">
      <formula>$BX$28</formula>
    </cfRule>
  </conditionalFormatting>
  <conditionalFormatting sqref="BX34:BX35">
    <cfRule type="cellIs" dxfId="36" priority="59" operator="lessThan">
      <formula>$BX$33</formula>
    </cfRule>
  </conditionalFormatting>
  <conditionalFormatting sqref="BY33">
    <cfRule type="cellIs" dxfId="35" priority="58" operator="greaterThan">
      <formula>$BY$28</formula>
    </cfRule>
  </conditionalFormatting>
  <conditionalFormatting sqref="BY34:BY35">
    <cfRule type="cellIs" dxfId="34" priority="56" operator="lessThan">
      <formula>$BY$33</formula>
    </cfRule>
  </conditionalFormatting>
  <conditionalFormatting sqref="BZ33">
    <cfRule type="cellIs" dxfId="33" priority="55" operator="greaterThan">
      <formula>$BZ$28</formula>
    </cfRule>
  </conditionalFormatting>
  <conditionalFormatting sqref="BZ34:BZ35">
    <cfRule type="cellIs" dxfId="32" priority="53" operator="lessThan">
      <formula>$BZ$33</formula>
    </cfRule>
  </conditionalFormatting>
  <conditionalFormatting sqref="CA33">
    <cfRule type="cellIs" dxfId="31" priority="52" operator="greaterThan">
      <formula>$CA$28</formula>
    </cfRule>
  </conditionalFormatting>
  <conditionalFormatting sqref="CA34:CA35">
    <cfRule type="cellIs" dxfId="30" priority="50" operator="lessThan">
      <formula>$CA$33</formula>
    </cfRule>
  </conditionalFormatting>
  <conditionalFormatting sqref="CB33">
    <cfRule type="cellIs" dxfId="29" priority="49" operator="greaterThan">
      <formula>$CB$28</formula>
    </cfRule>
  </conditionalFormatting>
  <conditionalFormatting sqref="CB34:CB35">
    <cfRule type="cellIs" dxfId="28" priority="47" operator="lessThan">
      <formula>$CB$33</formula>
    </cfRule>
  </conditionalFormatting>
  <conditionalFormatting sqref="CC33">
    <cfRule type="cellIs" dxfId="27" priority="46" operator="greaterThan">
      <formula>$CC$28</formula>
    </cfRule>
  </conditionalFormatting>
  <conditionalFormatting sqref="CC34:CC35">
    <cfRule type="cellIs" dxfId="26" priority="44" operator="lessThan">
      <formula>$CC$33</formula>
    </cfRule>
  </conditionalFormatting>
  <conditionalFormatting sqref="CD33">
    <cfRule type="cellIs" dxfId="25" priority="43" operator="greaterThan">
      <formula>$CD$28</formula>
    </cfRule>
  </conditionalFormatting>
  <conditionalFormatting sqref="CD34:CD35">
    <cfRule type="cellIs" dxfId="24" priority="41" operator="lessThan">
      <formula>$CD$33</formula>
    </cfRule>
  </conditionalFormatting>
  <conditionalFormatting sqref="CE33">
    <cfRule type="cellIs" dxfId="23" priority="40" operator="greaterThan">
      <formula>$CE$28</formula>
    </cfRule>
  </conditionalFormatting>
  <conditionalFormatting sqref="CE34:CE35">
    <cfRule type="cellIs" dxfId="22" priority="38" operator="lessThan">
      <formula>$CE$33</formula>
    </cfRule>
  </conditionalFormatting>
  <conditionalFormatting sqref="CF33">
    <cfRule type="cellIs" dxfId="21" priority="37" operator="greaterThan">
      <formula>$CF$28</formula>
    </cfRule>
  </conditionalFormatting>
  <conditionalFormatting sqref="CF34:CF35">
    <cfRule type="cellIs" dxfId="20" priority="35" operator="lessThan">
      <formula>$CF$33</formula>
    </cfRule>
  </conditionalFormatting>
  <conditionalFormatting sqref="CG33">
    <cfRule type="cellIs" dxfId="19" priority="34" operator="greaterThan">
      <formula>$CG$28</formula>
    </cfRule>
  </conditionalFormatting>
  <conditionalFormatting sqref="CG34:CG35">
    <cfRule type="cellIs" dxfId="18" priority="32" operator="lessThan">
      <formula>$CG$33</formula>
    </cfRule>
  </conditionalFormatting>
  <conditionalFormatting sqref="CH33">
    <cfRule type="cellIs" dxfId="17" priority="31" operator="greaterThan">
      <formula>$CH$28</formula>
    </cfRule>
  </conditionalFormatting>
  <conditionalFormatting sqref="CH34:CH35">
    <cfRule type="cellIs" dxfId="16" priority="29" operator="lessThan">
      <formula>$CH$33</formula>
    </cfRule>
  </conditionalFormatting>
  <conditionalFormatting sqref="CI33">
    <cfRule type="cellIs" dxfId="15" priority="28" operator="greaterThan">
      <formula>$CI$28</formula>
    </cfRule>
  </conditionalFormatting>
  <conditionalFormatting sqref="CI34:CI35">
    <cfRule type="cellIs" dxfId="14" priority="26" operator="lessThan">
      <formula>$CI$33</formula>
    </cfRule>
  </conditionalFormatting>
  <conditionalFormatting sqref="CJ33">
    <cfRule type="cellIs" dxfId="13" priority="25" operator="greaterThan">
      <formula>$CJ$28</formula>
    </cfRule>
  </conditionalFormatting>
  <conditionalFormatting sqref="CJ34:CJ35">
    <cfRule type="cellIs" dxfId="12" priority="23" operator="lessThan">
      <formula>$CJ$33</formula>
    </cfRule>
  </conditionalFormatting>
  <conditionalFormatting sqref="CK33">
    <cfRule type="cellIs" dxfId="11" priority="22" operator="greaterThan">
      <formula>$CK$28</formula>
    </cfRule>
  </conditionalFormatting>
  <conditionalFormatting sqref="CK34:CK35">
    <cfRule type="cellIs" dxfId="10" priority="20" operator="lessThan">
      <formula>$CK$33</formula>
    </cfRule>
  </conditionalFormatting>
  <conditionalFormatting sqref="CL33">
    <cfRule type="cellIs" dxfId="9" priority="19" operator="greaterThan">
      <formula>$CL$28</formula>
    </cfRule>
  </conditionalFormatting>
  <conditionalFormatting sqref="CL34:CL35">
    <cfRule type="cellIs" dxfId="8" priority="17" operator="lessThan">
      <formula>$CL$33</formula>
    </cfRule>
  </conditionalFormatting>
  <conditionalFormatting sqref="CM33">
    <cfRule type="cellIs" dxfId="7" priority="16" operator="greaterThan">
      <formula>$CM$28</formula>
    </cfRule>
  </conditionalFormatting>
  <conditionalFormatting sqref="CM34:CM35">
    <cfRule type="cellIs" dxfId="6" priority="14" operator="lessThan">
      <formula>$CM$33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F39EB-C0C3-4289-B7D2-A69F0FE11721}">
  <sheetPr>
    <pageSetUpPr fitToPage="1"/>
  </sheetPr>
  <dimension ref="C1:X61"/>
  <sheetViews>
    <sheetView topLeftCell="A4" zoomScaleNormal="100" workbookViewId="0">
      <selection activeCell="H32" sqref="H32"/>
    </sheetView>
  </sheetViews>
  <sheetFormatPr defaultRowHeight="15"/>
  <cols>
    <col min="1" max="1" width="1.85546875" style="1" customWidth="1"/>
    <col min="2" max="2" width="3.5703125" style="1" customWidth="1"/>
    <col min="3" max="6" width="12.5703125" style="1" customWidth="1"/>
    <col min="7" max="7" width="9.140625" style="1"/>
    <col min="8" max="8" width="16.140625" style="1" customWidth="1"/>
    <col min="9" max="24" width="9.140625" style="1"/>
    <col min="25" max="25" width="3.42578125" style="1" customWidth="1"/>
    <col min="26" max="16384" width="9.140625" style="1"/>
  </cols>
  <sheetData>
    <row r="1" spans="3:24" ht="8.25" customHeight="1"/>
    <row r="2" spans="3:24">
      <c r="C2" s="85"/>
      <c r="D2" s="86"/>
      <c r="E2" s="86"/>
      <c r="F2" s="86"/>
      <c r="G2" s="86"/>
      <c r="H2" s="86"/>
      <c r="I2" s="86"/>
      <c r="J2" s="87"/>
    </row>
    <row r="3" spans="3:24">
      <c r="C3" s="88" t="s">
        <v>2</v>
      </c>
      <c r="D3" s="89"/>
      <c r="E3" s="89"/>
      <c r="F3" s="89"/>
      <c r="G3" s="488">
        <f>'SC_RO Info Sheet'!J6</f>
        <v>0</v>
      </c>
      <c r="H3" s="488"/>
      <c r="I3" s="488"/>
      <c r="J3" s="489"/>
    </row>
    <row r="4" spans="3:24">
      <c r="C4" s="88" t="s">
        <v>218</v>
      </c>
      <c r="D4" s="89"/>
      <c r="E4" s="89"/>
      <c r="F4" s="89"/>
      <c r="G4" s="488">
        <f>'SC_RO Info Sheet'!J4</f>
        <v>0</v>
      </c>
      <c r="H4" s="488"/>
      <c r="I4" s="488"/>
      <c r="J4" s="489"/>
    </row>
    <row r="5" spans="3:24">
      <c r="C5" s="90"/>
      <c r="D5" s="91"/>
      <c r="E5" s="91"/>
      <c r="F5" s="91"/>
      <c r="G5" s="91"/>
      <c r="H5" s="91"/>
      <c r="I5" s="91"/>
      <c r="J5" s="92"/>
    </row>
    <row r="6" spans="3:24" ht="12" customHeight="1"/>
    <row r="7" spans="3:24" ht="12" customHeight="1"/>
    <row r="8" spans="3:24">
      <c r="C8" s="485" t="s">
        <v>219</v>
      </c>
      <c r="D8" s="486"/>
      <c r="E8" s="486"/>
      <c r="F8" s="486"/>
      <c r="G8" s="486"/>
      <c r="H8" s="487"/>
      <c r="J8" s="93" t="s">
        <v>251</v>
      </c>
      <c r="K8" s="94"/>
      <c r="L8" s="94"/>
      <c r="M8" s="94"/>
      <c r="N8" s="94"/>
      <c r="O8" s="94"/>
      <c r="P8" s="94"/>
      <c r="Q8" s="94"/>
      <c r="R8" s="94"/>
      <c r="S8" s="94"/>
      <c r="T8" s="94"/>
      <c r="U8" s="94"/>
      <c r="V8" s="94"/>
      <c r="W8" s="94"/>
      <c r="X8" s="95"/>
    </row>
    <row r="9" spans="3:24">
      <c r="C9" s="96" t="s">
        <v>220</v>
      </c>
      <c r="D9" s="96"/>
      <c r="E9" s="96"/>
      <c r="F9" s="96"/>
      <c r="J9" s="97"/>
      <c r="K9" s="97"/>
      <c r="L9" s="97"/>
      <c r="M9" s="97"/>
      <c r="N9" s="97"/>
      <c r="O9" s="97"/>
      <c r="P9" s="97"/>
      <c r="Q9" s="97"/>
      <c r="R9" s="97"/>
      <c r="S9" s="97"/>
      <c r="T9" s="98"/>
      <c r="U9" s="98"/>
      <c r="V9" s="97"/>
      <c r="W9" s="98"/>
      <c r="X9" s="99"/>
    </row>
    <row r="10" spans="3:24">
      <c r="C10" s="100" t="s">
        <v>221</v>
      </c>
      <c r="D10" s="101" t="s">
        <v>222</v>
      </c>
      <c r="E10" s="96"/>
      <c r="F10" s="96"/>
      <c r="H10" s="102">
        <f>SUM('Consolidated Rate Calculation'!V32:AE32)</f>
        <v>0</v>
      </c>
      <c r="J10" s="103" t="s">
        <v>273</v>
      </c>
      <c r="K10" s="104"/>
      <c r="L10" s="104"/>
      <c r="M10" s="104"/>
      <c r="N10" s="104"/>
      <c r="O10" s="104"/>
      <c r="P10" s="104"/>
      <c r="Q10" s="104"/>
      <c r="R10" s="104"/>
      <c r="S10" s="104"/>
      <c r="T10" s="105"/>
      <c r="U10" s="105"/>
      <c r="V10" s="104"/>
      <c r="W10" s="105"/>
      <c r="X10" s="105"/>
    </row>
    <row r="11" spans="3:24">
      <c r="C11" s="100" t="s">
        <v>223</v>
      </c>
      <c r="D11" s="106" t="s">
        <v>224</v>
      </c>
      <c r="E11" s="107"/>
      <c r="F11" s="107"/>
      <c r="H11" s="108">
        <f>SUM('Consolidated Rate Calculation'!V33:AE34)</f>
        <v>0</v>
      </c>
      <c r="J11" s="109" t="s">
        <v>252</v>
      </c>
      <c r="K11" s="104"/>
      <c r="L11" s="104"/>
      <c r="M11" s="104"/>
      <c r="N11" s="104"/>
      <c r="O11" s="104"/>
      <c r="P11" s="104"/>
      <c r="Q11" s="104"/>
      <c r="R11" s="104"/>
      <c r="S11" s="104"/>
      <c r="T11" s="105"/>
      <c r="U11" s="105"/>
      <c r="V11" s="104"/>
      <c r="W11" s="104"/>
      <c r="X11" s="105"/>
    </row>
    <row r="12" spans="3:24">
      <c r="C12" s="100">
        <v>480021</v>
      </c>
      <c r="D12" s="106" t="s">
        <v>225</v>
      </c>
      <c r="E12" s="107"/>
      <c r="F12" s="107"/>
      <c r="H12" s="108">
        <f>'Consolidated Rate Calculation'!K26</f>
        <v>0</v>
      </c>
      <c r="J12" s="476" t="s">
        <v>274</v>
      </c>
      <c r="K12" s="476"/>
      <c r="L12" s="476"/>
      <c r="M12" s="476"/>
      <c r="N12" s="476"/>
      <c r="O12" s="476"/>
      <c r="P12" s="476"/>
      <c r="Q12" s="476"/>
      <c r="R12" s="476"/>
      <c r="S12" s="476"/>
      <c r="T12" s="476"/>
      <c r="U12" s="476"/>
      <c r="V12" s="476"/>
      <c r="W12" s="476"/>
      <c r="X12" s="476"/>
    </row>
    <row r="13" spans="3:24">
      <c r="C13" s="100" t="s">
        <v>226</v>
      </c>
      <c r="D13" s="101" t="s">
        <v>240</v>
      </c>
      <c r="E13" s="101"/>
      <c r="F13" s="107"/>
      <c r="H13" s="110">
        <f>'Consolidated Rate Calculation'!K24</f>
        <v>0</v>
      </c>
      <c r="J13" s="476"/>
      <c r="K13" s="476"/>
      <c r="L13" s="476"/>
      <c r="M13" s="476"/>
      <c r="N13" s="476"/>
      <c r="O13" s="476"/>
      <c r="P13" s="476"/>
      <c r="Q13" s="476"/>
      <c r="R13" s="476"/>
      <c r="S13" s="476"/>
      <c r="T13" s="476"/>
      <c r="U13" s="476"/>
      <c r="V13" s="476"/>
      <c r="W13" s="476"/>
      <c r="X13" s="476"/>
    </row>
    <row r="14" spans="3:24" ht="14.25" customHeight="1">
      <c r="C14" s="111"/>
      <c r="D14" s="112"/>
      <c r="E14" s="113"/>
      <c r="F14" s="113"/>
      <c r="J14" s="109" t="s">
        <v>275</v>
      </c>
      <c r="K14" s="104"/>
      <c r="L14" s="104"/>
      <c r="M14" s="104"/>
      <c r="N14" s="104"/>
      <c r="O14" s="104"/>
      <c r="P14" s="104"/>
      <c r="Q14" s="104"/>
      <c r="R14" s="104"/>
      <c r="S14" s="104"/>
      <c r="T14" s="105"/>
      <c r="U14" s="105"/>
      <c r="V14" s="104"/>
      <c r="W14" s="104"/>
      <c r="X14" s="105"/>
    </row>
    <row r="15" spans="3:24" ht="15.75" thickBot="1">
      <c r="C15" s="114" t="s">
        <v>227</v>
      </c>
      <c r="D15" s="96"/>
      <c r="E15" s="96"/>
      <c r="F15" s="115" t="s">
        <v>228</v>
      </c>
      <c r="H15" s="116">
        <f>SUM(H10:H13)</f>
        <v>0</v>
      </c>
      <c r="J15" s="109" t="s">
        <v>253</v>
      </c>
      <c r="K15" s="104"/>
      <c r="L15" s="104"/>
      <c r="M15" s="104"/>
      <c r="N15" s="104"/>
      <c r="O15" s="104"/>
      <c r="P15" s="104"/>
      <c r="Q15" s="104"/>
      <c r="R15" s="104"/>
      <c r="S15" s="104"/>
      <c r="T15" s="105"/>
      <c r="U15" s="105"/>
      <c r="V15" s="104"/>
      <c r="W15" s="104"/>
      <c r="X15" s="105"/>
    </row>
    <row r="16" spans="3:24" ht="15.75" thickTop="1">
      <c r="C16" s="117"/>
      <c r="D16" s="117"/>
      <c r="E16" s="117"/>
      <c r="F16" s="117"/>
      <c r="J16" s="109" t="s">
        <v>254</v>
      </c>
      <c r="K16" s="104"/>
      <c r="L16" s="104"/>
      <c r="M16" s="104"/>
      <c r="N16" s="104"/>
      <c r="O16" s="104"/>
      <c r="P16" s="104"/>
      <c r="Q16" s="104"/>
      <c r="R16" s="104"/>
      <c r="S16" s="104"/>
      <c r="T16" s="105"/>
      <c r="U16" s="105"/>
      <c r="V16" s="104"/>
      <c r="W16" s="104"/>
      <c r="X16" s="105"/>
    </row>
    <row r="17" spans="3:24">
      <c r="C17" s="96" t="s">
        <v>229</v>
      </c>
      <c r="D17" s="96"/>
      <c r="E17" s="96"/>
      <c r="F17" s="96"/>
      <c r="J17" s="109" t="s">
        <v>255</v>
      </c>
      <c r="K17" s="104"/>
      <c r="L17" s="104"/>
      <c r="M17" s="104"/>
      <c r="N17" s="104"/>
      <c r="O17" s="104"/>
      <c r="P17" s="104"/>
      <c r="Q17" s="104"/>
      <c r="R17" s="104"/>
      <c r="S17" s="104"/>
      <c r="T17" s="105"/>
      <c r="U17" s="105"/>
      <c r="V17" s="104"/>
      <c r="W17" s="104"/>
      <c r="X17" s="105"/>
    </row>
    <row r="18" spans="3:24">
      <c r="C18" s="100" t="s">
        <v>230</v>
      </c>
      <c r="D18" s="101" t="s">
        <v>231</v>
      </c>
      <c r="E18" s="101"/>
      <c r="F18" s="101"/>
      <c r="H18" s="102">
        <f>+'Salary &amp; Benefits'!K366</f>
        <v>0</v>
      </c>
      <c r="J18" s="109" t="s">
        <v>256</v>
      </c>
      <c r="K18" s="104"/>
      <c r="L18" s="104"/>
      <c r="M18" s="104"/>
      <c r="N18" s="104"/>
      <c r="O18" s="104"/>
      <c r="P18" s="104"/>
      <c r="Q18" s="104"/>
      <c r="R18" s="104"/>
      <c r="S18" s="104"/>
      <c r="T18" s="105"/>
      <c r="U18" s="105"/>
      <c r="V18" s="104"/>
      <c r="W18" s="104"/>
      <c r="X18" s="105"/>
    </row>
    <row r="19" spans="3:24">
      <c r="C19" s="100" t="s">
        <v>232</v>
      </c>
      <c r="D19" s="101" t="s">
        <v>233</v>
      </c>
      <c r="E19" s="101"/>
      <c r="F19" s="101"/>
      <c r="H19" s="110">
        <f>+'Salary &amp; Benefits'!N366</f>
        <v>0</v>
      </c>
      <c r="J19" s="109" t="s">
        <v>257</v>
      </c>
      <c r="K19" s="104"/>
      <c r="L19" s="104"/>
      <c r="M19" s="104"/>
      <c r="N19" s="104"/>
      <c r="O19" s="104"/>
      <c r="P19" s="104"/>
      <c r="Q19" s="104"/>
      <c r="R19" s="104"/>
      <c r="S19" s="104"/>
      <c r="T19" s="105"/>
      <c r="U19" s="105"/>
      <c r="V19" s="104"/>
      <c r="W19" s="104"/>
      <c r="X19" s="105"/>
    </row>
    <row r="20" spans="3:24">
      <c r="C20" s="100"/>
      <c r="D20" s="101"/>
      <c r="E20" s="101"/>
      <c r="F20" s="101"/>
      <c r="J20" s="109" t="s">
        <v>258</v>
      </c>
      <c r="K20" s="104"/>
      <c r="L20" s="104"/>
      <c r="M20" s="104"/>
      <c r="N20" s="104"/>
      <c r="O20" s="104"/>
      <c r="P20" s="104"/>
      <c r="Q20" s="104"/>
      <c r="R20" s="104"/>
      <c r="S20" s="104"/>
      <c r="T20" s="105"/>
      <c r="U20" s="105"/>
      <c r="V20" s="104"/>
      <c r="W20" s="104"/>
      <c r="X20" s="105"/>
    </row>
    <row r="21" spans="3:24">
      <c r="C21" s="100" t="s">
        <v>234</v>
      </c>
      <c r="D21" s="101" t="s">
        <v>235</v>
      </c>
      <c r="E21" s="107"/>
      <c r="F21" s="107"/>
      <c r="H21" s="102">
        <f>'Operational Expenses'!E117</f>
        <v>0</v>
      </c>
      <c r="J21" s="476" t="s">
        <v>259</v>
      </c>
      <c r="K21" s="476"/>
      <c r="L21" s="476"/>
      <c r="M21" s="476"/>
      <c r="N21" s="476"/>
      <c r="O21" s="476"/>
      <c r="P21" s="476"/>
      <c r="Q21" s="476"/>
      <c r="R21" s="476"/>
      <c r="S21" s="476"/>
      <c r="T21" s="476"/>
      <c r="U21" s="476"/>
      <c r="V21" s="476"/>
      <c r="W21" s="476"/>
      <c r="X21" s="476"/>
    </row>
    <row r="22" spans="3:24" ht="15" customHeight="1">
      <c r="C22" s="100">
        <v>755020</v>
      </c>
      <c r="D22" s="101" t="s">
        <v>236</v>
      </c>
      <c r="E22" s="107"/>
      <c r="F22" s="107"/>
      <c r="H22" s="108">
        <f>Depreciation!AJ17</f>
        <v>0</v>
      </c>
      <c r="J22" s="476"/>
      <c r="K22" s="476"/>
      <c r="L22" s="476"/>
      <c r="M22" s="476"/>
      <c r="N22" s="476"/>
      <c r="O22" s="476"/>
      <c r="P22" s="476"/>
      <c r="Q22" s="476"/>
      <c r="R22" s="476"/>
      <c r="S22" s="476"/>
      <c r="T22" s="476"/>
      <c r="U22" s="476"/>
      <c r="V22" s="476"/>
      <c r="W22" s="476"/>
      <c r="X22" s="476"/>
    </row>
    <row r="23" spans="3:24" ht="17.25" customHeight="1">
      <c r="C23" s="100">
        <v>580021</v>
      </c>
      <c r="D23" s="101" t="s">
        <v>237</v>
      </c>
      <c r="E23" s="107"/>
      <c r="F23" s="107"/>
      <c r="H23" s="110">
        <f>'Consolidated Rate Calculation'!K27</f>
        <v>0</v>
      </c>
      <c r="J23" s="476" t="s">
        <v>260</v>
      </c>
      <c r="K23" s="476"/>
      <c r="L23" s="476"/>
      <c r="M23" s="476"/>
      <c r="N23" s="476"/>
      <c r="O23" s="476"/>
      <c r="P23" s="476"/>
      <c r="Q23" s="476"/>
      <c r="R23" s="476"/>
      <c r="S23" s="476"/>
      <c r="T23" s="476"/>
      <c r="U23" s="476"/>
      <c r="V23" s="476"/>
      <c r="W23" s="476"/>
      <c r="X23" s="476"/>
    </row>
    <row r="24" spans="3:24" ht="7.5" customHeight="1">
      <c r="C24" s="111"/>
      <c r="D24" s="112"/>
      <c r="E24" s="113"/>
      <c r="F24" s="113"/>
      <c r="J24" s="476"/>
      <c r="K24" s="476"/>
      <c r="L24" s="476"/>
      <c r="M24" s="476"/>
      <c r="N24" s="476"/>
      <c r="O24" s="476"/>
      <c r="P24" s="476"/>
      <c r="Q24" s="476"/>
      <c r="R24" s="476"/>
      <c r="S24" s="476"/>
      <c r="T24" s="476"/>
      <c r="U24" s="476"/>
      <c r="V24" s="476"/>
      <c r="W24" s="476"/>
      <c r="X24" s="476"/>
    </row>
    <row r="25" spans="3:24" ht="15.75" thickBot="1">
      <c r="C25" s="114" t="s">
        <v>102</v>
      </c>
      <c r="D25" s="96"/>
      <c r="E25" s="96"/>
      <c r="F25" s="115"/>
      <c r="H25" s="118">
        <f>SUM(H21:H23,H18:H19)</f>
        <v>0</v>
      </c>
      <c r="J25" s="476"/>
      <c r="K25" s="476"/>
      <c r="L25" s="476"/>
      <c r="M25" s="476"/>
      <c r="N25" s="476"/>
      <c r="O25" s="476"/>
      <c r="P25" s="476"/>
      <c r="Q25" s="476"/>
      <c r="R25" s="476"/>
      <c r="S25" s="476"/>
      <c r="T25" s="476"/>
      <c r="U25" s="476"/>
      <c r="V25" s="476"/>
      <c r="W25" s="476"/>
      <c r="X25" s="476"/>
    </row>
    <row r="26" spans="3:24" ht="15.75" thickTop="1"/>
    <row r="27" spans="3:24" ht="15.75" thickBot="1">
      <c r="C27" s="119" t="s">
        <v>241</v>
      </c>
      <c r="D27" s="120"/>
      <c r="E27" s="121"/>
      <c r="F27" s="121"/>
      <c r="G27" s="121"/>
      <c r="H27" s="76">
        <f>H15-H25</f>
        <v>0</v>
      </c>
      <c r="J27" s="122" t="s">
        <v>261</v>
      </c>
      <c r="K27" s="123"/>
      <c r="L27" s="123"/>
      <c r="M27" s="123"/>
      <c r="N27" s="123"/>
      <c r="O27" s="124"/>
      <c r="P27" s="123"/>
      <c r="Q27" s="123"/>
      <c r="R27" s="125"/>
      <c r="S27" s="125"/>
      <c r="T27" s="125"/>
      <c r="U27" s="125"/>
      <c r="V27" s="125"/>
      <c r="W27" s="126"/>
      <c r="X27" s="127"/>
    </row>
    <row r="28" spans="3:24" ht="15.75" thickTop="1">
      <c r="C28" s="483" t="s">
        <v>242</v>
      </c>
      <c r="D28" s="484"/>
      <c r="E28" s="484"/>
      <c r="F28" s="484"/>
      <c r="G28" s="128"/>
      <c r="H28" s="129">
        <v>0</v>
      </c>
      <c r="I28" s="130"/>
      <c r="J28" s="477"/>
      <c r="K28" s="478"/>
      <c r="L28" s="478"/>
      <c r="M28" s="478"/>
      <c r="N28" s="478"/>
      <c r="O28" s="478"/>
      <c r="P28" s="478"/>
      <c r="Q28" s="478"/>
      <c r="R28" s="478"/>
      <c r="S28" s="478"/>
      <c r="T28" s="478"/>
      <c r="U28" s="478"/>
      <c r="V28" s="478"/>
      <c r="W28" s="478"/>
      <c r="X28" s="479"/>
    </row>
    <row r="29" spans="3:24">
      <c r="C29" s="483" t="s">
        <v>243</v>
      </c>
      <c r="D29" s="484"/>
      <c r="E29" s="484"/>
      <c r="F29" s="484"/>
      <c r="G29" s="129"/>
      <c r="H29" s="131">
        <v>0</v>
      </c>
      <c r="J29" s="477"/>
      <c r="K29" s="478"/>
      <c r="L29" s="478"/>
      <c r="M29" s="478"/>
      <c r="N29" s="478"/>
      <c r="O29" s="478"/>
      <c r="P29" s="478"/>
      <c r="Q29" s="478"/>
      <c r="R29" s="478"/>
      <c r="S29" s="478"/>
      <c r="T29" s="478"/>
      <c r="U29" s="478"/>
      <c r="V29" s="478"/>
      <c r="W29" s="478"/>
      <c r="X29" s="479"/>
    </row>
    <row r="30" spans="3:24" ht="15.75" thickBot="1">
      <c r="C30" s="132" t="s">
        <v>244</v>
      </c>
      <c r="D30" s="133"/>
      <c r="E30" s="133"/>
      <c r="F30" s="133"/>
      <c r="G30" s="133"/>
      <c r="H30" s="77">
        <f>+H27+H28+H29</f>
        <v>0</v>
      </c>
      <c r="J30" s="480"/>
      <c r="K30" s="481"/>
      <c r="L30" s="481"/>
      <c r="M30" s="481"/>
      <c r="N30" s="481"/>
      <c r="O30" s="481"/>
      <c r="P30" s="481"/>
      <c r="Q30" s="481"/>
      <c r="R30" s="481"/>
      <c r="S30" s="481"/>
      <c r="T30" s="481"/>
      <c r="U30" s="481"/>
      <c r="V30" s="481"/>
      <c r="W30" s="481"/>
      <c r="X30" s="482"/>
    </row>
    <row r="31" spans="3:24" ht="15.75" thickTop="1">
      <c r="J31" s="134"/>
      <c r="K31" s="134"/>
      <c r="L31" s="134"/>
      <c r="M31" s="134"/>
      <c r="N31" s="134"/>
      <c r="O31" s="134"/>
      <c r="P31" s="134"/>
      <c r="Q31" s="134"/>
      <c r="R31" s="134"/>
      <c r="S31" s="134"/>
      <c r="T31" s="134"/>
      <c r="U31" s="134"/>
      <c r="V31" s="134"/>
      <c r="W31" s="134"/>
      <c r="X31" s="134"/>
    </row>
    <row r="32" spans="3:24">
      <c r="E32" s="135" t="s">
        <v>245</v>
      </c>
      <c r="H32" s="136" t="e">
        <f>(H15+H28+H29)/H25</f>
        <v>#DIV/0!</v>
      </c>
      <c r="J32" s="137" t="s">
        <v>262</v>
      </c>
      <c r="K32" s="124"/>
      <c r="L32" s="124"/>
      <c r="M32" s="124"/>
      <c r="N32" s="124"/>
      <c r="O32" s="124"/>
      <c r="P32" s="124"/>
      <c r="Q32" s="124"/>
      <c r="R32" s="125"/>
      <c r="S32" s="125"/>
      <c r="T32" s="125"/>
      <c r="U32" s="125"/>
      <c r="V32" s="125"/>
      <c r="W32" s="126"/>
      <c r="X32" s="127"/>
    </row>
    <row r="33" spans="3:24">
      <c r="J33" s="138"/>
      <c r="K33" s="139"/>
      <c r="L33" s="139"/>
      <c r="M33" s="139"/>
      <c r="N33" s="140"/>
      <c r="O33" s="140"/>
      <c r="P33" s="140"/>
      <c r="Q33" s="140"/>
      <c r="R33" s="140"/>
      <c r="S33" s="140"/>
      <c r="T33" s="140"/>
      <c r="U33" s="140"/>
      <c r="V33" s="140"/>
      <c r="W33" s="139"/>
      <c r="X33" s="141"/>
    </row>
    <row r="34" spans="3:24">
      <c r="J34" s="142"/>
      <c r="K34" s="143"/>
      <c r="L34" s="143"/>
      <c r="M34" s="143"/>
      <c r="N34" s="143"/>
      <c r="O34" s="139"/>
      <c r="P34" s="144"/>
      <c r="Q34" s="144"/>
      <c r="R34" s="144"/>
      <c r="S34" s="139"/>
      <c r="T34" s="144"/>
      <c r="U34" s="144"/>
      <c r="V34" s="144"/>
      <c r="W34" s="144"/>
      <c r="X34" s="141"/>
    </row>
    <row r="35" spans="3:24">
      <c r="C35" s="485" t="s">
        <v>246</v>
      </c>
      <c r="D35" s="486"/>
      <c r="E35" s="486"/>
      <c r="F35" s="486"/>
      <c r="G35" s="486"/>
      <c r="H35" s="487"/>
      <c r="J35" s="145"/>
      <c r="K35" s="146"/>
      <c r="L35" s="146"/>
      <c r="M35" s="146"/>
      <c r="N35" s="146"/>
      <c r="O35" s="146"/>
      <c r="P35" s="146"/>
      <c r="Q35" s="146"/>
      <c r="R35" s="146"/>
      <c r="S35" s="146"/>
      <c r="T35" s="146"/>
      <c r="U35" s="146"/>
      <c r="V35" s="146"/>
      <c r="W35" s="146"/>
      <c r="X35" s="147"/>
    </row>
    <row r="36" spans="3:24">
      <c r="C36" s="96" t="s">
        <v>229</v>
      </c>
      <c r="D36" s="96"/>
      <c r="E36" s="96"/>
      <c r="F36" s="96"/>
      <c r="G36" s="96"/>
      <c r="H36" s="78"/>
      <c r="J36" s="148"/>
      <c r="K36" s="149"/>
      <c r="L36" s="149"/>
      <c r="M36" s="149"/>
      <c r="N36" s="149"/>
      <c r="O36" s="150"/>
      <c r="P36" s="151"/>
      <c r="Q36" s="151"/>
      <c r="R36" s="151"/>
      <c r="S36" s="150"/>
      <c r="T36" s="149"/>
      <c r="U36" s="149"/>
      <c r="V36" s="149"/>
      <c r="W36" s="149"/>
      <c r="X36" s="152"/>
    </row>
    <row r="37" spans="3:24">
      <c r="C37" s="100" t="s">
        <v>230</v>
      </c>
      <c r="D37" s="101" t="s">
        <v>231</v>
      </c>
      <c r="E37" s="101"/>
      <c r="F37" s="101"/>
      <c r="G37" s="79"/>
      <c r="H37" s="181">
        <v>0</v>
      </c>
      <c r="J37" s="153" t="s">
        <v>263</v>
      </c>
      <c r="K37" s="154"/>
      <c r="L37" s="154"/>
      <c r="M37" s="154"/>
      <c r="N37" s="154"/>
      <c r="O37" s="154"/>
      <c r="P37" s="154"/>
      <c r="Q37" s="154"/>
      <c r="R37" s="154"/>
      <c r="S37" s="154"/>
      <c r="T37" s="154"/>
      <c r="U37" s="154"/>
      <c r="V37" s="154"/>
      <c r="W37" s="154"/>
      <c r="X37" s="155"/>
    </row>
    <row r="38" spans="3:24">
      <c r="C38" s="100" t="s">
        <v>232</v>
      </c>
      <c r="D38" s="101" t="s">
        <v>233</v>
      </c>
      <c r="E38" s="101"/>
      <c r="F38" s="101"/>
      <c r="G38" s="79"/>
      <c r="H38" s="183">
        <v>0</v>
      </c>
      <c r="J38" s="156" t="s">
        <v>264</v>
      </c>
      <c r="K38" s="157"/>
      <c r="L38" s="157"/>
      <c r="M38" s="157"/>
      <c r="N38" s="157"/>
      <c r="O38" s="158"/>
      <c r="P38" s="157"/>
      <c r="Q38" s="157"/>
      <c r="R38" s="157"/>
      <c r="S38" s="158"/>
      <c r="T38" s="157"/>
      <c r="U38" s="149"/>
      <c r="V38" s="149"/>
      <c r="W38" s="149"/>
      <c r="X38" s="159"/>
    </row>
    <row r="39" spans="3:24" ht="15" customHeight="1">
      <c r="C39" s="100"/>
      <c r="D39" s="101"/>
      <c r="E39" s="101"/>
      <c r="F39" s="101"/>
      <c r="G39" s="101"/>
      <c r="H39" s="184"/>
      <c r="J39" s="97" t="s">
        <v>265</v>
      </c>
      <c r="K39" s="149"/>
      <c r="L39" s="149"/>
      <c r="M39" s="149"/>
      <c r="N39" s="149"/>
      <c r="O39" s="150"/>
      <c r="P39" s="149"/>
      <c r="Q39" s="149"/>
      <c r="R39" s="149"/>
      <c r="S39" s="150"/>
      <c r="T39" s="149"/>
      <c r="U39" s="149"/>
      <c r="V39" s="149"/>
      <c r="W39" s="149"/>
      <c r="X39" s="159"/>
    </row>
    <row r="40" spans="3:24">
      <c r="C40" s="100" t="s">
        <v>234</v>
      </c>
      <c r="D40" s="101" t="s">
        <v>235</v>
      </c>
      <c r="E40" s="107"/>
      <c r="F40" s="107"/>
      <c r="G40" s="107"/>
      <c r="H40" s="182">
        <v>0</v>
      </c>
      <c r="J40" s="473" t="s">
        <v>266</v>
      </c>
      <c r="K40" s="473"/>
      <c r="L40" s="473"/>
      <c r="M40" s="473"/>
      <c r="N40" s="473"/>
      <c r="O40" s="473"/>
      <c r="P40" s="473"/>
      <c r="Q40" s="473"/>
      <c r="R40" s="473"/>
      <c r="S40" s="473"/>
      <c r="T40" s="473"/>
      <c r="U40" s="473"/>
      <c r="V40" s="473"/>
      <c r="W40" s="473"/>
      <c r="X40" s="473"/>
    </row>
    <row r="41" spans="3:24">
      <c r="C41" s="100">
        <v>755020</v>
      </c>
      <c r="D41" s="101" t="s">
        <v>236</v>
      </c>
      <c r="E41" s="107"/>
      <c r="F41" s="107"/>
      <c r="G41" s="79"/>
      <c r="H41" s="182">
        <v>0</v>
      </c>
      <c r="J41" s="473"/>
      <c r="K41" s="473"/>
      <c r="L41" s="473"/>
      <c r="M41" s="473"/>
      <c r="N41" s="473"/>
      <c r="O41" s="473"/>
      <c r="P41" s="473"/>
      <c r="Q41" s="473"/>
      <c r="R41" s="473"/>
      <c r="S41" s="473"/>
      <c r="T41" s="473"/>
      <c r="U41" s="473"/>
      <c r="V41" s="473"/>
      <c r="W41" s="473"/>
      <c r="X41" s="473"/>
    </row>
    <row r="42" spans="3:24">
      <c r="C42" s="100">
        <v>580021</v>
      </c>
      <c r="D42" s="101" t="s">
        <v>237</v>
      </c>
      <c r="E42" s="107"/>
      <c r="F42" s="107"/>
      <c r="G42" s="107"/>
      <c r="H42" s="183">
        <v>0</v>
      </c>
      <c r="J42" s="473" t="s">
        <v>267</v>
      </c>
      <c r="K42" s="473"/>
      <c r="L42" s="473"/>
      <c r="M42" s="473"/>
      <c r="N42" s="473"/>
      <c r="O42" s="473"/>
      <c r="P42" s="473"/>
      <c r="Q42" s="473"/>
      <c r="R42" s="473"/>
      <c r="S42" s="473"/>
      <c r="T42" s="473"/>
      <c r="U42" s="473"/>
      <c r="V42" s="473"/>
      <c r="W42" s="473"/>
      <c r="X42" s="473"/>
    </row>
    <row r="43" spans="3:24">
      <c r="C43" s="111"/>
      <c r="D43" s="112"/>
      <c r="E43" s="113"/>
      <c r="F43" s="113"/>
      <c r="G43" s="80"/>
      <c r="H43" s="81"/>
      <c r="J43" s="473"/>
      <c r="K43" s="473"/>
      <c r="L43" s="473"/>
      <c r="M43" s="473"/>
      <c r="N43" s="473"/>
      <c r="O43" s="473"/>
      <c r="P43" s="473"/>
      <c r="Q43" s="473"/>
      <c r="R43" s="473"/>
      <c r="S43" s="473"/>
      <c r="T43" s="473"/>
      <c r="U43" s="473"/>
      <c r="V43" s="473"/>
      <c r="W43" s="473"/>
      <c r="X43" s="473"/>
    </row>
    <row r="44" spans="3:24" ht="15.75" thickBot="1">
      <c r="C44" s="114" t="s">
        <v>102</v>
      </c>
      <c r="D44" s="96"/>
      <c r="E44" s="96"/>
      <c r="F44" s="115"/>
      <c r="G44" s="160"/>
      <c r="H44" s="84">
        <f>+SUM(H37:H43)</f>
        <v>0</v>
      </c>
      <c r="J44" s="473" t="s">
        <v>268</v>
      </c>
      <c r="K44" s="473"/>
      <c r="L44" s="473"/>
      <c r="M44" s="473"/>
      <c r="N44" s="473"/>
      <c r="O44" s="473"/>
      <c r="P44" s="473"/>
      <c r="Q44" s="473"/>
      <c r="R44" s="473"/>
      <c r="S44" s="473"/>
      <c r="T44" s="473"/>
      <c r="U44" s="473"/>
      <c r="V44" s="473"/>
      <c r="W44" s="473"/>
      <c r="X44" s="473"/>
    </row>
    <row r="45" spans="3:24" ht="15.75" thickTop="1">
      <c r="C45" s="134"/>
      <c r="D45" s="134"/>
      <c r="E45" s="134"/>
      <c r="F45" s="134"/>
      <c r="G45" s="134"/>
      <c r="H45" s="161"/>
      <c r="J45" s="473"/>
      <c r="K45" s="473"/>
      <c r="L45" s="473"/>
      <c r="M45" s="473"/>
      <c r="N45" s="473"/>
      <c r="O45" s="473"/>
      <c r="P45" s="473"/>
      <c r="Q45" s="473"/>
      <c r="R45" s="473"/>
      <c r="S45" s="473"/>
      <c r="T45" s="473"/>
      <c r="U45" s="473"/>
      <c r="V45" s="473"/>
      <c r="W45" s="473"/>
      <c r="X45" s="473"/>
    </row>
    <row r="46" spans="3:24">
      <c r="C46" s="96" t="s">
        <v>220</v>
      </c>
      <c r="D46" s="96"/>
      <c r="E46" s="96"/>
      <c r="F46" s="96"/>
      <c r="G46" s="96"/>
      <c r="H46" s="82"/>
      <c r="J46" s="473"/>
      <c r="K46" s="473"/>
      <c r="L46" s="473"/>
      <c r="M46" s="473"/>
      <c r="N46" s="473"/>
      <c r="O46" s="473"/>
      <c r="P46" s="473"/>
      <c r="Q46" s="473"/>
      <c r="R46" s="473"/>
      <c r="S46" s="473"/>
      <c r="T46" s="473"/>
      <c r="U46" s="473"/>
      <c r="V46" s="473"/>
      <c r="W46" s="473"/>
      <c r="X46" s="473"/>
    </row>
    <row r="47" spans="3:24">
      <c r="C47" s="100">
        <v>610000</v>
      </c>
      <c r="D47" s="106" t="s">
        <v>231</v>
      </c>
      <c r="E47" s="162"/>
      <c r="F47" s="96"/>
      <c r="G47" s="107"/>
      <c r="H47" s="181">
        <f>+H37</f>
        <v>0</v>
      </c>
      <c r="J47" s="137" t="s">
        <v>269</v>
      </c>
      <c r="K47" s="124"/>
      <c r="L47" s="124"/>
      <c r="M47" s="124"/>
      <c r="N47" s="124"/>
      <c r="O47" s="124"/>
      <c r="P47" s="124"/>
      <c r="Q47" s="124"/>
      <c r="R47" s="125"/>
      <c r="S47" s="125"/>
      <c r="T47" s="125"/>
      <c r="U47" s="125"/>
      <c r="V47" s="125"/>
      <c r="W47" s="126"/>
      <c r="X47" s="127"/>
    </row>
    <row r="48" spans="3:24">
      <c r="C48" s="100">
        <v>620000</v>
      </c>
      <c r="D48" s="106" t="s">
        <v>233</v>
      </c>
      <c r="E48" s="162"/>
      <c r="F48" s="96"/>
      <c r="G48" s="107"/>
      <c r="H48" s="183">
        <f>+H38</f>
        <v>0</v>
      </c>
      <c r="J48" s="138"/>
      <c r="K48" s="139"/>
      <c r="L48" s="139"/>
      <c r="M48" s="139"/>
      <c r="N48" s="140"/>
      <c r="O48" s="140"/>
      <c r="P48" s="140"/>
      <c r="Q48" s="140"/>
      <c r="R48" s="140"/>
      <c r="S48" s="140"/>
      <c r="T48" s="140"/>
      <c r="U48" s="140"/>
      <c r="V48" s="140"/>
      <c r="W48" s="139"/>
      <c r="X48" s="141"/>
    </row>
    <row r="49" spans="3:24">
      <c r="C49" s="100"/>
      <c r="D49" s="106"/>
      <c r="E49" s="162"/>
      <c r="F49" s="96"/>
      <c r="G49" s="107"/>
      <c r="H49" s="107"/>
      <c r="J49" s="142"/>
      <c r="K49" s="143"/>
      <c r="L49" s="143"/>
      <c r="M49" s="143"/>
      <c r="N49" s="143"/>
      <c r="O49" s="139"/>
      <c r="P49" s="144"/>
      <c r="Q49" s="144"/>
      <c r="R49" s="144"/>
      <c r="S49" s="139"/>
      <c r="T49" s="144"/>
      <c r="U49" s="144"/>
      <c r="V49" s="144"/>
      <c r="W49" s="144"/>
      <c r="X49" s="141"/>
    </row>
    <row r="50" spans="3:24">
      <c r="C50" s="100">
        <v>630000</v>
      </c>
      <c r="D50" s="106" t="s">
        <v>247</v>
      </c>
      <c r="E50" s="163"/>
      <c r="F50" s="164"/>
      <c r="G50" s="107"/>
      <c r="H50" s="182">
        <v>0</v>
      </c>
      <c r="J50" s="165"/>
      <c r="K50" s="166"/>
      <c r="L50" s="166"/>
      <c r="M50" s="166"/>
      <c r="N50" s="166"/>
      <c r="O50" s="146"/>
      <c r="P50" s="167"/>
      <c r="Q50" s="167"/>
      <c r="R50" s="167"/>
      <c r="S50" s="146"/>
      <c r="T50" s="166"/>
      <c r="U50" s="166"/>
      <c r="V50" s="166"/>
      <c r="W50" s="166"/>
      <c r="X50" s="147"/>
    </row>
    <row r="51" spans="3:24">
      <c r="C51" s="100" t="s">
        <v>223</v>
      </c>
      <c r="D51" s="106" t="s">
        <v>224</v>
      </c>
      <c r="E51" s="107"/>
      <c r="F51" s="107"/>
      <c r="G51" s="80"/>
      <c r="H51" s="182">
        <v>0</v>
      </c>
    </row>
    <row r="52" spans="3:24">
      <c r="C52" s="100">
        <v>480021</v>
      </c>
      <c r="D52" s="106" t="s">
        <v>225</v>
      </c>
      <c r="E52" s="107"/>
      <c r="F52" s="107"/>
      <c r="G52" s="107"/>
      <c r="H52" s="182">
        <v>0</v>
      </c>
      <c r="J52" s="168" t="s">
        <v>270</v>
      </c>
      <c r="K52" s="169"/>
      <c r="L52" s="169"/>
      <c r="M52" s="169"/>
      <c r="N52" s="169"/>
      <c r="O52" s="169"/>
      <c r="P52" s="169"/>
      <c r="Q52" s="169"/>
      <c r="R52" s="169"/>
      <c r="S52" s="169"/>
      <c r="T52" s="169"/>
      <c r="U52" s="169"/>
      <c r="V52" s="169"/>
      <c r="W52" s="169"/>
      <c r="X52" s="170"/>
    </row>
    <row r="53" spans="3:24">
      <c r="C53" s="111" t="s">
        <v>226</v>
      </c>
      <c r="D53" s="171" t="s">
        <v>248</v>
      </c>
      <c r="E53" s="113"/>
      <c r="F53" s="113"/>
      <c r="G53" s="172"/>
      <c r="H53" s="183">
        <v>0</v>
      </c>
      <c r="J53" s="173" t="s">
        <v>271</v>
      </c>
      <c r="K53" s="174"/>
      <c r="L53" s="174"/>
      <c r="M53" s="174"/>
      <c r="N53" s="174"/>
      <c r="O53" s="174"/>
      <c r="P53" s="175"/>
      <c r="Q53" s="175"/>
      <c r="R53" s="140"/>
      <c r="S53" s="140"/>
      <c r="T53" s="140"/>
      <c r="U53" s="140"/>
      <c r="V53" s="140"/>
      <c r="W53" s="139"/>
      <c r="X53" s="141"/>
    </row>
    <row r="54" spans="3:24">
      <c r="C54" s="100"/>
      <c r="D54" s="176"/>
      <c r="E54" s="107"/>
      <c r="F54" s="107"/>
      <c r="G54" s="80"/>
      <c r="H54" s="81"/>
      <c r="J54" s="138"/>
      <c r="K54" s="139"/>
      <c r="L54" s="139"/>
      <c r="M54" s="139"/>
      <c r="N54" s="140"/>
      <c r="O54" s="140"/>
      <c r="P54" s="140"/>
      <c r="Q54" s="140"/>
      <c r="R54" s="140"/>
      <c r="S54" s="140"/>
      <c r="T54" s="140"/>
      <c r="U54" s="140"/>
      <c r="V54" s="140"/>
      <c r="W54" s="139"/>
      <c r="X54" s="141"/>
    </row>
    <row r="55" spans="3:24" ht="15.75" thickBot="1">
      <c r="C55" s="114" t="s">
        <v>227</v>
      </c>
      <c r="D55" s="96"/>
      <c r="E55" s="96"/>
      <c r="F55" s="115" t="s">
        <v>228</v>
      </c>
      <c r="G55" s="160"/>
      <c r="H55" s="84">
        <f>SUM(H46:H53)</f>
        <v>0</v>
      </c>
      <c r="J55" s="142"/>
      <c r="K55" s="143"/>
      <c r="L55" s="143"/>
      <c r="M55" s="143"/>
      <c r="N55" s="143"/>
      <c r="O55" s="139"/>
      <c r="P55" s="144"/>
      <c r="Q55" s="144"/>
      <c r="R55" s="144"/>
      <c r="S55" s="139"/>
      <c r="T55" s="144"/>
      <c r="U55" s="144"/>
      <c r="V55" s="144"/>
      <c r="W55" s="144"/>
      <c r="X55" s="141"/>
    </row>
    <row r="56" spans="3:24" ht="16.5" thickTop="1" thickBot="1">
      <c r="C56" s="185" t="s">
        <v>249</v>
      </c>
      <c r="D56" s="186"/>
      <c r="E56" s="185"/>
      <c r="F56" s="185"/>
      <c r="G56" s="185"/>
      <c r="H56" s="224">
        <f>+H55-H44</f>
        <v>0</v>
      </c>
      <c r="J56" s="165"/>
      <c r="K56" s="166"/>
      <c r="L56" s="166"/>
      <c r="M56" s="166"/>
      <c r="N56" s="166"/>
      <c r="O56" s="146"/>
      <c r="P56" s="167"/>
      <c r="Q56" s="167"/>
      <c r="R56" s="167"/>
      <c r="S56" s="146"/>
      <c r="T56" s="166"/>
      <c r="U56" s="166"/>
      <c r="V56" s="166"/>
      <c r="W56" s="166"/>
      <c r="X56" s="147"/>
    </row>
    <row r="57" spans="3:24" ht="9" customHeight="1" thickTop="1">
      <c r="C57" s="107"/>
      <c r="D57" s="176"/>
      <c r="E57" s="107"/>
      <c r="F57" s="107"/>
      <c r="G57" s="107"/>
      <c r="H57" s="83"/>
      <c r="J57" s="177"/>
      <c r="K57" s="178"/>
      <c r="L57" s="178"/>
      <c r="M57" s="178"/>
      <c r="N57" s="178"/>
      <c r="O57" s="179"/>
      <c r="P57" s="178"/>
      <c r="Q57" s="178"/>
      <c r="R57" s="178"/>
      <c r="S57" s="179"/>
      <c r="T57" s="178"/>
      <c r="U57" s="178"/>
      <c r="V57" s="178"/>
      <c r="W57" s="178"/>
      <c r="X57" s="127"/>
    </row>
    <row r="58" spans="3:24" ht="15" customHeight="1">
      <c r="C58" s="474" t="s">
        <v>250</v>
      </c>
      <c r="D58" s="474"/>
      <c r="E58" s="474"/>
      <c r="F58" s="474"/>
      <c r="G58" s="474"/>
      <c r="H58" s="474"/>
      <c r="J58" s="180" t="s">
        <v>272</v>
      </c>
      <c r="K58" s="174"/>
      <c r="L58" s="174"/>
      <c r="M58" s="174"/>
      <c r="N58" s="174"/>
      <c r="O58" s="174"/>
      <c r="P58" s="175"/>
      <c r="Q58" s="175"/>
      <c r="R58" s="140"/>
      <c r="S58" s="140"/>
      <c r="T58" s="140"/>
      <c r="U58" s="140"/>
      <c r="V58" s="140"/>
      <c r="W58" s="139"/>
      <c r="X58" s="141"/>
    </row>
    <row r="59" spans="3:24">
      <c r="C59" s="475"/>
      <c r="D59" s="475"/>
      <c r="E59" s="475"/>
      <c r="F59" s="475"/>
      <c r="G59" s="475"/>
      <c r="H59" s="475"/>
      <c r="J59" s="138"/>
      <c r="K59" s="139"/>
      <c r="L59" s="139"/>
      <c r="M59" s="139"/>
      <c r="N59" s="140"/>
      <c r="O59" s="140"/>
      <c r="P59" s="140"/>
      <c r="Q59" s="140"/>
      <c r="R59" s="140"/>
      <c r="S59" s="140"/>
      <c r="T59" s="140"/>
      <c r="U59" s="140"/>
      <c r="V59" s="140"/>
      <c r="W59" s="139"/>
      <c r="X59" s="141"/>
    </row>
    <row r="60" spans="3:24">
      <c r="C60" s="475"/>
      <c r="D60" s="475"/>
      <c r="E60" s="475"/>
      <c r="F60" s="475"/>
      <c r="G60" s="475"/>
      <c r="H60" s="475"/>
      <c r="J60" s="142"/>
      <c r="K60" s="143"/>
      <c r="L60" s="143"/>
      <c r="M60" s="143"/>
      <c r="N60" s="143"/>
      <c r="O60" s="139"/>
      <c r="P60" s="144"/>
      <c r="Q60" s="144"/>
      <c r="R60" s="144"/>
      <c r="S60" s="139"/>
      <c r="T60" s="144"/>
      <c r="U60" s="144"/>
      <c r="V60" s="144"/>
      <c r="W60" s="144"/>
      <c r="X60" s="141"/>
    </row>
    <row r="61" spans="3:24">
      <c r="J61" s="165"/>
      <c r="K61" s="166"/>
      <c r="L61" s="166"/>
      <c r="M61" s="166"/>
      <c r="N61" s="166"/>
      <c r="O61" s="146"/>
      <c r="P61" s="167"/>
      <c r="Q61" s="167"/>
      <c r="R61" s="167"/>
      <c r="S61" s="146"/>
      <c r="T61" s="166"/>
      <c r="U61" s="166"/>
      <c r="V61" s="166"/>
      <c r="W61" s="166"/>
      <c r="X61" s="147"/>
    </row>
  </sheetData>
  <sheetProtection algorithmName="SHA-512" hashValue="hp3ozVaCvq+6hhBXt+p2o+7oIpBfPqh4CORtgh+0njNdDP2TkSrDTlhI4klt2xBZFVE0AegDKwVluP4z8CgyVw==" saltValue="5A5zMk26vvcm39hg/W2H7g==" spinCount="100000" sheet="1" objects="1" scenarios="1"/>
  <mergeCells count="14">
    <mergeCell ref="C8:H8"/>
    <mergeCell ref="G3:J3"/>
    <mergeCell ref="G4:J4"/>
    <mergeCell ref="C28:F28"/>
    <mergeCell ref="J42:X43"/>
    <mergeCell ref="J44:X46"/>
    <mergeCell ref="C58:H60"/>
    <mergeCell ref="J12:X13"/>
    <mergeCell ref="J21:X22"/>
    <mergeCell ref="J23:X25"/>
    <mergeCell ref="J28:X30"/>
    <mergeCell ref="J40:X41"/>
    <mergeCell ref="C29:F29"/>
    <mergeCell ref="C35:H35"/>
  </mergeCells>
  <conditionalFormatting sqref="H32">
    <cfRule type="cellIs" dxfId="5" priority="1" stopIfTrue="1" operator="notBetween">
      <formula>1.1</formula>
      <formula>0.9</formula>
    </cfRule>
    <cfRule type="cellIs" dxfId="4" priority="2" stopIfTrue="1" operator="between">
      <formula>1.1</formula>
      <formula>0.9</formula>
    </cfRule>
  </conditionalFormatting>
  <conditionalFormatting sqref="H56">
    <cfRule type="cellIs" dxfId="3" priority="4" operator="notEqual">
      <formula>0</formula>
    </cfRule>
  </conditionalFormatting>
  <pageMargins left="0.2" right="0.2" top="0.25" bottom="0.25" header="0.3" footer="0.3"/>
  <pageSetup scale="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B90F-EEFE-4DB1-B74A-3E859A9526E1}">
  <sheetPr>
    <pageSetUpPr fitToPage="1"/>
  </sheetPr>
  <dimension ref="C1:X61"/>
  <sheetViews>
    <sheetView zoomScaleNormal="100" workbookViewId="0">
      <selection activeCell="W19" sqref="W19"/>
    </sheetView>
  </sheetViews>
  <sheetFormatPr defaultRowHeight="15"/>
  <cols>
    <col min="1" max="1" width="1.85546875" style="1" customWidth="1"/>
    <col min="2" max="2" width="3.5703125" style="1" customWidth="1"/>
    <col min="3" max="6" width="12.5703125" style="1" customWidth="1"/>
    <col min="7" max="7" width="9.140625" style="1"/>
    <col min="8" max="8" width="16.140625" style="1" customWidth="1"/>
    <col min="9" max="24" width="9.140625" style="1"/>
    <col min="25" max="25" width="3.42578125" style="1" customWidth="1"/>
    <col min="26" max="16384" width="9.140625" style="1"/>
  </cols>
  <sheetData>
    <row r="1" spans="3:24" ht="8.25" customHeight="1"/>
    <row r="2" spans="3:24">
      <c r="C2" s="85"/>
      <c r="D2" s="86"/>
      <c r="E2" s="86"/>
      <c r="F2" s="86"/>
      <c r="G2" s="86"/>
      <c r="H2" s="86"/>
      <c r="I2" s="86"/>
      <c r="J2" s="87"/>
    </row>
    <row r="3" spans="3:24">
      <c r="C3" s="88" t="s">
        <v>2</v>
      </c>
      <c r="D3" s="89"/>
      <c r="E3" s="89"/>
      <c r="F3" s="89"/>
      <c r="G3" s="488">
        <f>'SC_RO Info Sheet'!J6</f>
        <v>0</v>
      </c>
      <c r="H3" s="488"/>
      <c r="I3" s="488"/>
      <c r="J3" s="489"/>
    </row>
    <row r="4" spans="3:24">
      <c r="C4" s="88" t="s">
        <v>218</v>
      </c>
      <c r="D4" s="89"/>
      <c r="E4" s="89"/>
      <c r="F4" s="89"/>
      <c r="G4" s="488">
        <f>'SC_RO Info Sheet'!J4</f>
        <v>0</v>
      </c>
      <c r="H4" s="488"/>
      <c r="I4" s="488"/>
      <c r="J4" s="489"/>
    </row>
    <row r="5" spans="3:24">
      <c r="C5" s="90"/>
      <c r="D5" s="91"/>
      <c r="E5" s="91"/>
      <c r="F5" s="91"/>
      <c r="G5" s="91"/>
      <c r="H5" s="91"/>
      <c r="I5" s="91"/>
      <c r="J5" s="92"/>
    </row>
    <row r="6" spans="3:24" ht="12" customHeight="1"/>
    <row r="7" spans="3:24" ht="12" customHeight="1"/>
    <row r="8" spans="3:24">
      <c r="C8" s="485" t="s">
        <v>219</v>
      </c>
      <c r="D8" s="486"/>
      <c r="E8" s="486"/>
      <c r="F8" s="486"/>
      <c r="G8" s="486"/>
      <c r="H8" s="487"/>
      <c r="J8" s="93" t="s">
        <v>251</v>
      </c>
      <c r="K8" s="94"/>
      <c r="L8" s="94"/>
      <c r="M8" s="94"/>
      <c r="N8" s="94"/>
      <c r="O8" s="94"/>
      <c r="P8" s="94"/>
      <c r="Q8" s="94"/>
      <c r="R8" s="94"/>
      <c r="S8" s="94"/>
      <c r="T8" s="94"/>
      <c r="U8" s="94"/>
      <c r="V8" s="94"/>
      <c r="W8" s="94"/>
      <c r="X8" s="95"/>
    </row>
    <row r="9" spans="3:24">
      <c r="C9" s="96" t="s">
        <v>220</v>
      </c>
      <c r="D9" s="96"/>
      <c r="E9" s="96"/>
      <c r="F9" s="96"/>
      <c r="J9" s="97"/>
      <c r="K9" s="97"/>
      <c r="L9" s="97"/>
      <c r="M9" s="97"/>
      <c r="N9" s="97"/>
      <c r="O9" s="97"/>
      <c r="P9" s="97"/>
      <c r="Q9" s="97"/>
      <c r="R9" s="97"/>
      <c r="S9" s="97"/>
      <c r="T9" s="98"/>
      <c r="U9" s="98"/>
      <c r="V9" s="97"/>
      <c r="W9" s="98"/>
      <c r="X9" s="99"/>
    </row>
    <row r="10" spans="3:24">
      <c r="C10" s="100" t="s">
        <v>221</v>
      </c>
      <c r="D10" s="101" t="s">
        <v>222</v>
      </c>
      <c r="E10" s="96"/>
      <c r="F10" s="96"/>
      <c r="H10" s="102">
        <f>SUM('Expense Allocation Rate Calc'!V38:CM38)</f>
        <v>0</v>
      </c>
      <c r="J10" s="103" t="s">
        <v>273</v>
      </c>
      <c r="K10" s="104"/>
      <c r="L10" s="104"/>
      <c r="M10" s="104"/>
      <c r="N10" s="104"/>
      <c r="O10" s="104"/>
      <c r="P10" s="104"/>
      <c r="Q10" s="104"/>
      <c r="R10" s="104"/>
      <c r="S10" s="104"/>
      <c r="T10" s="105"/>
      <c r="U10" s="105"/>
      <c r="V10" s="104"/>
      <c r="W10" s="105"/>
      <c r="X10" s="105"/>
    </row>
    <row r="11" spans="3:24">
      <c r="C11" s="100" t="s">
        <v>223</v>
      </c>
      <c r="D11" s="106" t="s">
        <v>224</v>
      </c>
      <c r="E11" s="107"/>
      <c r="F11" s="107"/>
      <c r="H11" s="108">
        <f>SUM('Expense Allocation Rate Calc'!V39:CM40)</f>
        <v>0</v>
      </c>
      <c r="J11" s="109" t="s">
        <v>252</v>
      </c>
      <c r="K11" s="104"/>
      <c r="L11" s="104"/>
      <c r="M11" s="104"/>
      <c r="N11" s="104"/>
      <c r="O11" s="104"/>
      <c r="P11" s="104"/>
      <c r="Q11" s="104"/>
      <c r="R11" s="104"/>
      <c r="S11" s="104"/>
      <c r="T11" s="105"/>
      <c r="U11" s="105"/>
      <c r="V11" s="104"/>
      <c r="W11" s="104"/>
      <c r="X11" s="105"/>
    </row>
    <row r="12" spans="3:24">
      <c r="C12" s="100">
        <v>480021</v>
      </c>
      <c r="D12" s="106" t="s">
        <v>225</v>
      </c>
      <c r="E12" s="107"/>
      <c r="F12" s="107"/>
      <c r="H12" s="108">
        <f>+'Expense Allocation Rate Calc'!K26</f>
        <v>0</v>
      </c>
      <c r="J12" s="476" t="s">
        <v>274</v>
      </c>
      <c r="K12" s="476"/>
      <c r="L12" s="476"/>
      <c r="M12" s="476"/>
      <c r="N12" s="476"/>
      <c r="O12" s="476"/>
      <c r="P12" s="476"/>
      <c r="Q12" s="476"/>
      <c r="R12" s="476"/>
      <c r="S12" s="476"/>
      <c r="T12" s="476"/>
      <c r="U12" s="476"/>
      <c r="V12" s="476"/>
      <c r="W12" s="476"/>
      <c r="X12" s="476"/>
    </row>
    <row r="13" spans="3:24">
      <c r="C13" s="100" t="s">
        <v>226</v>
      </c>
      <c r="D13" s="101" t="s">
        <v>240</v>
      </c>
      <c r="E13" s="101"/>
      <c r="F13" s="107"/>
      <c r="H13" s="110">
        <f>'Expense Allocation Rate Calc'!K24</f>
        <v>0</v>
      </c>
      <c r="J13" s="476"/>
      <c r="K13" s="476"/>
      <c r="L13" s="476"/>
      <c r="M13" s="476"/>
      <c r="N13" s="476"/>
      <c r="O13" s="476"/>
      <c r="P13" s="476"/>
      <c r="Q13" s="476"/>
      <c r="R13" s="476"/>
      <c r="S13" s="476"/>
      <c r="T13" s="476"/>
      <c r="U13" s="476"/>
      <c r="V13" s="476"/>
      <c r="W13" s="476"/>
      <c r="X13" s="476"/>
    </row>
    <row r="14" spans="3:24" ht="14.25" customHeight="1">
      <c r="C14" s="111"/>
      <c r="D14" s="112"/>
      <c r="E14" s="113"/>
      <c r="F14" s="113"/>
      <c r="J14" s="109" t="s">
        <v>275</v>
      </c>
      <c r="K14" s="104"/>
      <c r="L14" s="104"/>
      <c r="M14" s="104"/>
      <c r="N14" s="104"/>
      <c r="O14" s="104"/>
      <c r="P14" s="104"/>
      <c r="Q14" s="104"/>
      <c r="R14" s="104"/>
      <c r="S14" s="104"/>
      <c r="T14" s="105"/>
      <c r="U14" s="105"/>
      <c r="V14" s="104"/>
      <c r="W14" s="104"/>
      <c r="X14" s="105"/>
    </row>
    <row r="15" spans="3:24" ht="15.75" thickBot="1">
      <c r="C15" s="114" t="s">
        <v>227</v>
      </c>
      <c r="D15" s="96"/>
      <c r="E15" s="96"/>
      <c r="F15" s="115" t="s">
        <v>228</v>
      </c>
      <c r="H15" s="116">
        <f>SUM(H10:H13)</f>
        <v>0</v>
      </c>
      <c r="J15" s="109" t="s">
        <v>253</v>
      </c>
      <c r="K15" s="104"/>
      <c r="L15" s="104"/>
      <c r="M15" s="104"/>
      <c r="N15" s="104"/>
      <c r="O15" s="104"/>
      <c r="P15" s="104"/>
      <c r="Q15" s="104"/>
      <c r="R15" s="104"/>
      <c r="S15" s="104"/>
      <c r="T15" s="105"/>
      <c r="U15" s="105"/>
      <c r="V15" s="104"/>
      <c r="W15" s="104"/>
      <c r="X15" s="105"/>
    </row>
    <row r="16" spans="3:24" ht="15.75" thickTop="1">
      <c r="C16" s="117"/>
      <c r="D16" s="117"/>
      <c r="E16" s="117"/>
      <c r="F16" s="117"/>
      <c r="J16" s="109" t="s">
        <v>254</v>
      </c>
      <c r="K16" s="104"/>
      <c r="L16" s="104"/>
      <c r="M16" s="104"/>
      <c r="N16" s="104"/>
      <c r="O16" s="104"/>
      <c r="P16" s="104"/>
      <c r="Q16" s="104"/>
      <c r="R16" s="104"/>
      <c r="S16" s="104"/>
      <c r="T16" s="105"/>
      <c r="U16" s="105"/>
      <c r="V16" s="104"/>
      <c r="W16" s="104"/>
      <c r="X16" s="105"/>
    </row>
    <row r="17" spans="3:24">
      <c r="C17" s="96" t="s">
        <v>229</v>
      </c>
      <c r="D17" s="96"/>
      <c r="E17" s="96"/>
      <c r="F17" s="96"/>
      <c r="J17" s="109" t="s">
        <v>255</v>
      </c>
      <c r="K17" s="104"/>
      <c r="L17" s="104"/>
      <c r="M17" s="104"/>
      <c r="N17" s="104"/>
      <c r="O17" s="104"/>
      <c r="P17" s="104"/>
      <c r="Q17" s="104"/>
      <c r="R17" s="104"/>
      <c r="S17" s="104"/>
      <c r="T17" s="105"/>
      <c r="U17" s="105"/>
      <c r="V17" s="104"/>
      <c r="W17" s="104"/>
      <c r="X17" s="105"/>
    </row>
    <row r="18" spans="3:24">
      <c r="C18" s="100" t="s">
        <v>230</v>
      </c>
      <c r="D18" s="101" t="s">
        <v>231</v>
      </c>
      <c r="E18" s="101"/>
      <c r="F18" s="101"/>
      <c r="H18" s="102" t="e">
        <f>'Salary &amp; Benefits'!#REF!</f>
        <v>#REF!</v>
      </c>
      <c r="J18" s="109" t="s">
        <v>256</v>
      </c>
      <c r="K18" s="104"/>
      <c r="L18" s="104"/>
      <c r="M18" s="104"/>
      <c r="N18" s="104"/>
      <c r="O18" s="104"/>
      <c r="P18" s="104"/>
      <c r="Q18" s="104"/>
      <c r="R18" s="104"/>
      <c r="S18" s="104"/>
      <c r="T18" s="105"/>
      <c r="U18" s="105"/>
      <c r="V18" s="104"/>
      <c r="W18" s="104"/>
      <c r="X18" s="105"/>
    </row>
    <row r="19" spans="3:24">
      <c r="C19" s="100" t="s">
        <v>232</v>
      </c>
      <c r="D19" s="101" t="s">
        <v>233</v>
      </c>
      <c r="E19" s="101"/>
      <c r="F19" s="101"/>
      <c r="H19" s="110" t="e">
        <f>'Salary &amp; Benefits'!#REF!</f>
        <v>#REF!</v>
      </c>
      <c r="J19" s="109" t="s">
        <v>257</v>
      </c>
      <c r="K19" s="104"/>
      <c r="L19" s="104"/>
      <c r="M19" s="104"/>
      <c r="N19" s="104"/>
      <c r="O19" s="104"/>
      <c r="P19" s="104"/>
      <c r="Q19" s="104"/>
      <c r="R19" s="104"/>
      <c r="S19" s="104"/>
      <c r="T19" s="105"/>
      <c r="U19" s="105"/>
      <c r="V19" s="104"/>
      <c r="W19" s="104"/>
      <c r="X19" s="105"/>
    </row>
    <row r="20" spans="3:24">
      <c r="C20" s="100"/>
      <c r="D20" s="101"/>
      <c r="E20" s="101"/>
      <c r="F20" s="101"/>
      <c r="J20" s="109" t="s">
        <v>258</v>
      </c>
      <c r="K20" s="104"/>
      <c r="L20" s="104"/>
      <c r="M20" s="104"/>
      <c r="N20" s="104"/>
      <c r="O20" s="104"/>
      <c r="P20" s="104"/>
      <c r="Q20" s="104"/>
      <c r="R20" s="104"/>
      <c r="S20" s="104"/>
      <c r="T20" s="105"/>
      <c r="U20" s="105"/>
      <c r="V20" s="104"/>
      <c r="W20" s="104"/>
      <c r="X20" s="105"/>
    </row>
    <row r="21" spans="3:24">
      <c r="C21" s="100" t="s">
        <v>234</v>
      </c>
      <c r="D21" s="101" t="s">
        <v>235</v>
      </c>
      <c r="E21" s="107"/>
      <c r="F21" s="107"/>
      <c r="H21" s="102">
        <f>'Operational Expenses'!E117</f>
        <v>0</v>
      </c>
      <c r="J21" s="476" t="s">
        <v>259</v>
      </c>
      <c r="K21" s="476"/>
      <c r="L21" s="476"/>
      <c r="M21" s="476"/>
      <c r="N21" s="476"/>
      <c r="O21" s="476"/>
      <c r="P21" s="476"/>
      <c r="Q21" s="476"/>
      <c r="R21" s="476"/>
      <c r="S21" s="476"/>
      <c r="T21" s="476"/>
      <c r="U21" s="476"/>
      <c r="V21" s="476"/>
      <c r="W21" s="476"/>
      <c r="X21" s="476"/>
    </row>
    <row r="22" spans="3:24" ht="15" customHeight="1">
      <c r="C22" s="100">
        <v>755020</v>
      </c>
      <c r="D22" s="101" t="s">
        <v>236</v>
      </c>
      <c r="E22" s="107"/>
      <c r="F22" s="107"/>
      <c r="H22" s="108">
        <f>Depreciation!AJ17</f>
        <v>0</v>
      </c>
      <c r="J22" s="476"/>
      <c r="K22" s="476"/>
      <c r="L22" s="476"/>
      <c r="M22" s="476"/>
      <c r="N22" s="476"/>
      <c r="O22" s="476"/>
      <c r="P22" s="476"/>
      <c r="Q22" s="476"/>
      <c r="R22" s="476"/>
      <c r="S22" s="476"/>
      <c r="T22" s="476"/>
      <c r="U22" s="476"/>
      <c r="V22" s="476"/>
      <c r="W22" s="476"/>
      <c r="X22" s="476"/>
    </row>
    <row r="23" spans="3:24" ht="17.25" customHeight="1">
      <c r="C23" s="100">
        <v>580021</v>
      </c>
      <c r="D23" s="101" t="s">
        <v>237</v>
      </c>
      <c r="E23" s="107"/>
      <c r="F23" s="107"/>
      <c r="H23" s="110">
        <f>'Expense Allocation Rate Calc'!K27</f>
        <v>0</v>
      </c>
      <c r="J23" s="476" t="s">
        <v>260</v>
      </c>
      <c r="K23" s="476"/>
      <c r="L23" s="476"/>
      <c r="M23" s="476"/>
      <c r="N23" s="476"/>
      <c r="O23" s="476"/>
      <c r="P23" s="476"/>
      <c r="Q23" s="476"/>
      <c r="R23" s="476"/>
      <c r="S23" s="476"/>
      <c r="T23" s="476"/>
      <c r="U23" s="476"/>
      <c r="V23" s="476"/>
      <c r="W23" s="476"/>
      <c r="X23" s="476"/>
    </row>
    <row r="24" spans="3:24" ht="7.5" customHeight="1">
      <c r="C24" s="111"/>
      <c r="D24" s="112"/>
      <c r="E24" s="113"/>
      <c r="F24" s="113"/>
      <c r="J24" s="476"/>
      <c r="K24" s="476"/>
      <c r="L24" s="476"/>
      <c r="M24" s="476"/>
      <c r="N24" s="476"/>
      <c r="O24" s="476"/>
      <c r="P24" s="476"/>
      <c r="Q24" s="476"/>
      <c r="R24" s="476"/>
      <c r="S24" s="476"/>
      <c r="T24" s="476"/>
      <c r="U24" s="476"/>
      <c r="V24" s="476"/>
      <c r="W24" s="476"/>
      <c r="X24" s="476"/>
    </row>
    <row r="25" spans="3:24" ht="15.75" thickBot="1">
      <c r="C25" s="114" t="s">
        <v>102</v>
      </c>
      <c r="D25" s="96"/>
      <c r="E25" s="96"/>
      <c r="F25" s="115"/>
      <c r="H25" s="118" t="e">
        <f>SUM(H21:H23,H18:H19)</f>
        <v>#REF!</v>
      </c>
      <c r="J25" s="476"/>
      <c r="K25" s="476"/>
      <c r="L25" s="476"/>
      <c r="M25" s="476"/>
      <c r="N25" s="476"/>
      <c r="O25" s="476"/>
      <c r="P25" s="476"/>
      <c r="Q25" s="476"/>
      <c r="R25" s="476"/>
      <c r="S25" s="476"/>
      <c r="T25" s="476"/>
      <c r="U25" s="476"/>
      <c r="V25" s="476"/>
      <c r="W25" s="476"/>
      <c r="X25" s="476"/>
    </row>
    <row r="26" spans="3:24" ht="15.75" thickTop="1"/>
    <row r="27" spans="3:24" ht="15.75" thickBot="1">
      <c r="C27" s="119" t="s">
        <v>241</v>
      </c>
      <c r="D27" s="120"/>
      <c r="E27" s="121"/>
      <c r="F27" s="121"/>
      <c r="G27" s="121"/>
      <c r="H27" s="76" t="e">
        <f>H15-H25</f>
        <v>#REF!</v>
      </c>
      <c r="J27" s="122" t="s">
        <v>261</v>
      </c>
      <c r="K27" s="123"/>
      <c r="L27" s="123"/>
      <c r="M27" s="123"/>
      <c r="N27" s="123"/>
      <c r="O27" s="124"/>
      <c r="P27" s="123"/>
      <c r="Q27" s="123"/>
      <c r="R27" s="125"/>
      <c r="S27" s="125"/>
      <c r="T27" s="125"/>
      <c r="U27" s="125"/>
      <c r="V27" s="125"/>
      <c r="W27" s="126"/>
      <c r="X27" s="127"/>
    </row>
    <row r="28" spans="3:24" ht="15.75" thickTop="1">
      <c r="C28" s="483" t="s">
        <v>242</v>
      </c>
      <c r="D28" s="484"/>
      <c r="E28" s="484"/>
      <c r="F28" s="484"/>
      <c r="G28" s="128"/>
      <c r="H28" s="129">
        <v>0</v>
      </c>
      <c r="I28" s="130"/>
      <c r="J28" s="477"/>
      <c r="K28" s="478"/>
      <c r="L28" s="478"/>
      <c r="M28" s="478"/>
      <c r="N28" s="478"/>
      <c r="O28" s="478"/>
      <c r="P28" s="478"/>
      <c r="Q28" s="478"/>
      <c r="R28" s="478"/>
      <c r="S28" s="478"/>
      <c r="T28" s="478"/>
      <c r="U28" s="478"/>
      <c r="V28" s="478"/>
      <c r="W28" s="478"/>
      <c r="X28" s="479"/>
    </row>
    <row r="29" spans="3:24">
      <c r="C29" s="483" t="s">
        <v>243</v>
      </c>
      <c r="D29" s="484"/>
      <c r="E29" s="484"/>
      <c r="F29" s="484"/>
      <c r="G29" s="129"/>
      <c r="H29" s="131">
        <v>0</v>
      </c>
      <c r="J29" s="477"/>
      <c r="K29" s="478"/>
      <c r="L29" s="478"/>
      <c r="M29" s="478"/>
      <c r="N29" s="478"/>
      <c r="O29" s="478"/>
      <c r="P29" s="478"/>
      <c r="Q29" s="478"/>
      <c r="R29" s="478"/>
      <c r="S29" s="478"/>
      <c r="T29" s="478"/>
      <c r="U29" s="478"/>
      <c r="V29" s="478"/>
      <c r="W29" s="478"/>
      <c r="X29" s="479"/>
    </row>
    <row r="30" spans="3:24" ht="15.75" thickBot="1">
      <c r="C30" s="132" t="s">
        <v>244</v>
      </c>
      <c r="D30" s="133"/>
      <c r="E30" s="133"/>
      <c r="F30" s="133"/>
      <c r="G30" s="133"/>
      <c r="H30" s="77" t="e">
        <f>+H27+H28+H29</f>
        <v>#REF!</v>
      </c>
      <c r="J30" s="480"/>
      <c r="K30" s="481"/>
      <c r="L30" s="481"/>
      <c r="M30" s="481"/>
      <c r="N30" s="481"/>
      <c r="O30" s="481"/>
      <c r="P30" s="481"/>
      <c r="Q30" s="481"/>
      <c r="R30" s="481"/>
      <c r="S30" s="481"/>
      <c r="T30" s="481"/>
      <c r="U30" s="481"/>
      <c r="V30" s="481"/>
      <c r="W30" s="481"/>
      <c r="X30" s="482"/>
    </row>
    <row r="31" spans="3:24" ht="15.75" thickTop="1">
      <c r="J31" s="134"/>
      <c r="K31" s="134"/>
      <c r="L31" s="134"/>
      <c r="M31" s="134"/>
      <c r="N31" s="134"/>
      <c r="O31" s="134"/>
      <c r="P31" s="134"/>
      <c r="Q31" s="134"/>
      <c r="R31" s="134"/>
      <c r="S31" s="134"/>
      <c r="T31" s="134"/>
      <c r="U31" s="134"/>
      <c r="V31" s="134"/>
      <c r="W31" s="134"/>
      <c r="X31" s="134"/>
    </row>
    <row r="32" spans="3:24">
      <c r="E32" s="135" t="s">
        <v>245</v>
      </c>
      <c r="H32" s="136" t="e">
        <f>(H15+H28+H29)/H25</f>
        <v>#REF!</v>
      </c>
      <c r="J32" s="137" t="s">
        <v>262</v>
      </c>
      <c r="K32" s="124"/>
      <c r="L32" s="124"/>
      <c r="M32" s="124"/>
      <c r="N32" s="124"/>
      <c r="O32" s="124"/>
      <c r="P32" s="124"/>
      <c r="Q32" s="124"/>
      <c r="R32" s="125"/>
      <c r="S32" s="125"/>
      <c r="T32" s="125"/>
      <c r="U32" s="125"/>
      <c r="V32" s="125"/>
      <c r="W32" s="126"/>
      <c r="X32" s="127"/>
    </row>
    <row r="33" spans="3:24">
      <c r="J33" s="138"/>
      <c r="K33" s="139"/>
      <c r="L33" s="139"/>
      <c r="M33" s="139"/>
      <c r="N33" s="140"/>
      <c r="O33" s="140"/>
      <c r="P33" s="140"/>
      <c r="Q33" s="140"/>
      <c r="R33" s="140"/>
      <c r="S33" s="140"/>
      <c r="T33" s="140"/>
      <c r="U33" s="140"/>
      <c r="V33" s="140"/>
      <c r="W33" s="139"/>
      <c r="X33" s="141"/>
    </row>
    <row r="34" spans="3:24">
      <c r="J34" s="142"/>
      <c r="K34" s="143"/>
      <c r="L34" s="143"/>
      <c r="M34" s="143"/>
      <c r="N34" s="143"/>
      <c r="O34" s="139"/>
      <c r="P34" s="144"/>
      <c r="Q34" s="144"/>
      <c r="R34" s="144"/>
      <c r="S34" s="139"/>
      <c r="T34" s="144"/>
      <c r="U34" s="144"/>
      <c r="V34" s="144"/>
      <c r="W34" s="144"/>
      <c r="X34" s="141"/>
    </row>
    <row r="35" spans="3:24">
      <c r="C35" s="485" t="s">
        <v>246</v>
      </c>
      <c r="D35" s="486"/>
      <c r="E35" s="486"/>
      <c r="F35" s="486"/>
      <c r="G35" s="486"/>
      <c r="H35" s="487"/>
      <c r="J35" s="145"/>
      <c r="K35" s="146"/>
      <c r="L35" s="146"/>
      <c r="M35" s="146"/>
      <c r="N35" s="146"/>
      <c r="O35" s="146"/>
      <c r="P35" s="146"/>
      <c r="Q35" s="146"/>
      <c r="R35" s="146"/>
      <c r="S35" s="146"/>
      <c r="T35" s="146"/>
      <c r="U35" s="146"/>
      <c r="V35" s="146"/>
      <c r="W35" s="146"/>
      <c r="X35" s="147"/>
    </row>
    <row r="36" spans="3:24">
      <c r="C36" s="96" t="s">
        <v>229</v>
      </c>
      <c r="D36" s="96"/>
      <c r="E36" s="96"/>
      <c r="F36" s="96"/>
      <c r="G36" s="96"/>
      <c r="H36" s="78"/>
      <c r="J36" s="148"/>
      <c r="K36" s="149"/>
      <c r="L36" s="149"/>
      <c r="M36" s="149"/>
      <c r="N36" s="149"/>
      <c r="O36" s="150"/>
      <c r="P36" s="151"/>
      <c r="Q36" s="151"/>
      <c r="R36" s="151"/>
      <c r="S36" s="150"/>
      <c r="T36" s="149"/>
      <c r="U36" s="149"/>
      <c r="V36" s="149"/>
      <c r="W36" s="149"/>
      <c r="X36" s="152"/>
    </row>
    <row r="37" spans="3:24">
      <c r="C37" s="100" t="s">
        <v>230</v>
      </c>
      <c r="D37" s="101" t="s">
        <v>231</v>
      </c>
      <c r="E37" s="101"/>
      <c r="F37" s="101"/>
      <c r="G37" s="79"/>
      <c r="H37" s="181">
        <v>0</v>
      </c>
      <c r="J37" s="153" t="s">
        <v>263</v>
      </c>
      <c r="K37" s="154"/>
      <c r="L37" s="154"/>
      <c r="M37" s="154"/>
      <c r="N37" s="154"/>
      <c r="O37" s="154"/>
      <c r="P37" s="154"/>
      <c r="Q37" s="154"/>
      <c r="R37" s="154"/>
      <c r="S37" s="154"/>
      <c r="T37" s="154"/>
      <c r="U37" s="154"/>
      <c r="V37" s="154"/>
      <c r="W37" s="154"/>
      <c r="X37" s="155"/>
    </row>
    <row r="38" spans="3:24">
      <c r="C38" s="100" t="s">
        <v>232</v>
      </c>
      <c r="D38" s="101" t="s">
        <v>233</v>
      </c>
      <c r="E38" s="101"/>
      <c r="F38" s="101"/>
      <c r="G38" s="79"/>
      <c r="H38" s="183">
        <v>0</v>
      </c>
      <c r="J38" s="156" t="s">
        <v>264</v>
      </c>
      <c r="K38" s="157"/>
      <c r="L38" s="157"/>
      <c r="M38" s="157"/>
      <c r="N38" s="157"/>
      <c r="O38" s="158"/>
      <c r="P38" s="157"/>
      <c r="Q38" s="157"/>
      <c r="R38" s="157"/>
      <c r="S38" s="158"/>
      <c r="T38" s="157"/>
      <c r="U38" s="149"/>
      <c r="V38" s="149"/>
      <c r="W38" s="149"/>
      <c r="X38" s="159"/>
    </row>
    <row r="39" spans="3:24" ht="15" customHeight="1">
      <c r="C39" s="100"/>
      <c r="D39" s="101"/>
      <c r="E39" s="101"/>
      <c r="F39" s="101"/>
      <c r="G39" s="101"/>
      <c r="H39" s="184"/>
      <c r="J39" s="97" t="s">
        <v>265</v>
      </c>
      <c r="K39" s="149"/>
      <c r="L39" s="149"/>
      <c r="M39" s="149"/>
      <c r="N39" s="149"/>
      <c r="O39" s="150"/>
      <c r="P39" s="149"/>
      <c r="Q39" s="149"/>
      <c r="R39" s="149"/>
      <c r="S39" s="150"/>
      <c r="T39" s="149"/>
      <c r="U39" s="149"/>
      <c r="V39" s="149"/>
      <c r="W39" s="149"/>
      <c r="X39" s="159"/>
    </row>
    <row r="40" spans="3:24">
      <c r="C40" s="100" t="s">
        <v>234</v>
      </c>
      <c r="D40" s="101" t="s">
        <v>235</v>
      </c>
      <c r="E40" s="107"/>
      <c r="F40" s="107"/>
      <c r="G40" s="107"/>
      <c r="H40" s="182">
        <v>0</v>
      </c>
      <c r="J40" s="473" t="s">
        <v>266</v>
      </c>
      <c r="K40" s="473"/>
      <c r="L40" s="473"/>
      <c r="M40" s="473"/>
      <c r="N40" s="473"/>
      <c r="O40" s="473"/>
      <c r="P40" s="473"/>
      <c r="Q40" s="473"/>
      <c r="R40" s="473"/>
      <c r="S40" s="473"/>
      <c r="T40" s="473"/>
      <c r="U40" s="473"/>
      <c r="V40" s="473"/>
      <c r="W40" s="473"/>
      <c r="X40" s="473"/>
    </row>
    <row r="41" spans="3:24">
      <c r="C41" s="100">
        <v>755020</v>
      </c>
      <c r="D41" s="101" t="s">
        <v>236</v>
      </c>
      <c r="E41" s="107"/>
      <c r="F41" s="107"/>
      <c r="G41" s="79"/>
      <c r="H41" s="182">
        <v>0</v>
      </c>
      <c r="J41" s="473"/>
      <c r="K41" s="473"/>
      <c r="L41" s="473"/>
      <c r="M41" s="473"/>
      <c r="N41" s="473"/>
      <c r="O41" s="473"/>
      <c r="P41" s="473"/>
      <c r="Q41" s="473"/>
      <c r="R41" s="473"/>
      <c r="S41" s="473"/>
      <c r="T41" s="473"/>
      <c r="U41" s="473"/>
      <c r="V41" s="473"/>
      <c r="W41" s="473"/>
      <c r="X41" s="473"/>
    </row>
    <row r="42" spans="3:24">
      <c r="C42" s="100">
        <v>580021</v>
      </c>
      <c r="D42" s="101" t="s">
        <v>237</v>
      </c>
      <c r="E42" s="107"/>
      <c r="F42" s="107"/>
      <c r="G42" s="107"/>
      <c r="H42" s="183">
        <v>0</v>
      </c>
      <c r="J42" s="473" t="s">
        <v>267</v>
      </c>
      <c r="K42" s="473"/>
      <c r="L42" s="473"/>
      <c r="M42" s="473"/>
      <c r="N42" s="473"/>
      <c r="O42" s="473"/>
      <c r="P42" s="473"/>
      <c r="Q42" s="473"/>
      <c r="R42" s="473"/>
      <c r="S42" s="473"/>
      <c r="T42" s="473"/>
      <c r="U42" s="473"/>
      <c r="V42" s="473"/>
      <c r="W42" s="473"/>
      <c r="X42" s="473"/>
    </row>
    <row r="43" spans="3:24">
      <c r="C43" s="111"/>
      <c r="D43" s="112"/>
      <c r="E43" s="113"/>
      <c r="F43" s="113"/>
      <c r="G43" s="80"/>
      <c r="H43" s="81"/>
      <c r="J43" s="473"/>
      <c r="K43" s="473"/>
      <c r="L43" s="473"/>
      <c r="M43" s="473"/>
      <c r="N43" s="473"/>
      <c r="O43" s="473"/>
      <c r="P43" s="473"/>
      <c r="Q43" s="473"/>
      <c r="R43" s="473"/>
      <c r="S43" s="473"/>
      <c r="T43" s="473"/>
      <c r="U43" s="473"/>
      <c r="V43" s="473"/>
      <c r="W43" s="473"/>
      <c r="X43" s="473"/>
    </row>
    <row r="44" spans="3:24" ht="15.75" thickBot="1">
      <c r="C44" s="114" t="s">
        <v>102</v>
      </c>
      <c r="D44" s="96"/>
      <c r="E44" s="96"/>
      <c r="F44" s="115"/>
      <c r="G44" s="160"/>
      <c r="H44" s="84">
        <f>+SUM(H37:H43)</f>
        <v>0</v>
      </c>
      <c r="J44" s="473" t="s">
        <v>268</v>
      </c>
      <c r="K44" s="473"/>
      <c r="L44" s="473"/>
      <c r="M44" s="473"/>
      <c r="N44" s="473"/>
      <c r="O44" s="473"/>
      <c r="P44" s="473"/>
      <c r="Q44" s="473"/>
      <c r="R44" s="473"/>
      <c r="S44" s="473"/>
      <c r="T44" s="473"/>
      <c r="U44" s="473"/>
      <c r="V44" s="473"/>
      <c r="W44" s="473"/>
      <c r="X44" s="473"/>
    </row>
    <row r="45" spans="3:24" ht="15.75" thickTop="1">
      <c r="C45" s="134"/>
      <c r="D45" s="134"/>
      <c r="E45" s="134"/>
      <c r="F45" s="134"/>
      <c r="G45" s="134"/>
      <c r="H45" s="161"/>
      <c r="J45" s="473"/>
      <c r="K45" s="473"/>
      <c r="L45" s="473"/>
      <c r="M45" s="473"/>
      <c r="N45" s="473"/>
      <c r="O45" s="473"/>
      <c r="P45" s="473"/>
      <c r="Q45" s="473"/>
      <c r="R45" s="473"/>
      <c r="S45" s="473"/>
      <c r="T45" s="473"/>
      <c r="U45" s="473"/>
      <c r="V45" s="473"/>
      <c r="W45" s="473"/>
      <c r="X45" s="473"/>
    </row>
    <row r="46" spans="3:24">
      <c r="C46" s="96" t="s">
        <v>220</v>
      </c>
      <c r="D46" s="96"/>
      <c r="E46" s="96"/>
      <c r="F46" s="96"/>
      <c r="G46" s="96"/>
      <c r="H46" s="82"/>
      <c r="J46" s="473"/>
      <c r="K46" s="473"/>
      <c r="L46" s="473"/>
      <c r="M46" s="473"/>
      <c r="N46" s="473"/>
      <c r="O46" s="473"/>
      <c r="P46" s="473"/>
      <c r="Q46" s="473"/>
      <c r="R46" s="473"/>
      <c r="S46" s="473"/>
      <c r="T46" s="473"/>
      <c r="U46" s="473"/>
      <c r="V46" s="473"/>
      <c r="W46" s="473"/>
      <c r="X46" s="473"/>
    </row>
    <row r="47" spans="3:24">
      <c r="C47" s="100">
        <v>610000</v>
      </c>
      <c r="D47" s="106" t="s">
        <v>231</v>
      </c>
      <c r="E47" s="162"/>
      <c r="F47" s="96"/>
      <c r="G47" s="107"/>
      <c r="H47" s="181">
        <f>+H37</f>
        <v>0</v>
      </c>
      <c r="J47" s="137" t="s">
        <v>269</v>
      </c>
      <c r="K47" s="124"/>
      <c r="L47" s="124"/>
      <c r="M47" s="124"/>
      <c r="N47" s="124"/>
      <c r="O47" s="124"/>
      <c r="P47" s="124"/>
      <c r="Q47" s="124"/>
      <c r="R47" s="125"/>
      <c r="S47" s="125"/>
      <c r="T47" s="125"/>
      <c r="U47" s="125"/>
      <c r="V47" s="125"/>
      <c r="W47" s="126"/>
      <c r="X47" s="127"/>
    </row>
    <row r="48" spans="3:24">
      <c r="C48" s="100">
        <v>620000</v>
      </c>
      <c r="D48" s="106" t="s">
        <v>233</v>
      </c>
      <c r="E48" s="162"/>
      <c r="F48" s="96"/>
      <c r="G48" s="107"/>
      <c r="H48" s="183">
        <f>+H38</f>
        <v>0</v>
      </c>
      <c r="J48" s="138"/>
      <c r="K48" s="139"/>
      <c r="L48" s="139"/>
      <c r="M48" s="139"/>
      <c r="N48" s="140"/>
      <c r="O48" s="140"/>
      <c r="P48" s="140"/>
      <c r="Q48" s="140"/>
      <c r="R48" s="140"/>
      <c r="S48" s="140"/>
      <c r="T48" s="140"/>
      <c r="U48" s="140"/>
      <c r="V48" s="140"/>
      <c r="W48" s="139"/>
      <c r="X48" s="141"/>
    </row>
    <row r="49" spans="3:24">
      <c r="C49" s="100"/>
      <c r="D49" s="106"/>
      <c r="E49" s="162"/>
      <c r="F49" s="96"/>
      <c r="G49" s="107"/>
      <c r="H49" s="107"/>
      <c r="J49" s="142"/>
      <c r="K49" s="143"/>
      <c r="L49" s="143"/>
      <c r="M49" s="143"/>
      <c r="N49" s="143"/>
      <c r="O49" s="139"/>
      <c r="P49" s="144"/>
      <c r="Q49" s="144"/>
      <c r="R49" s="144"/>
      <c r="S49" s="139"/>
      <c r="T49" s="144"/>
      <c r="U49" s="144"/>
      <c r="V49" s="144"/>
      <c r="W49" s="144"/>
      <c r="X49" s="141"/>
    </row>
    <row r="50" spans="3:24">
      <c r="C50" s="100">
        <v>630000</v>
      </c>
      <c r="D50" s="106" t="s">
        <v>247</v>
      </c>
      <c r="E50" s="163"/>
      <c r="F50" s="164"/>
      <c r="G50" s="107"/>
      <c r="H50" s="182">
        <v>0</v>
      </c>
      <c r="J50" s="165"/>
      <c r="K50" s="166"/>
      <c r="L50" s="166"/>
      <c r="M50" s="166"/>
      <c r="N50" s="166"/>
      <c r="O50" s="146"/>
      <c r="P50" s="167"/>
      <c r="Q50" s="167"/>
      <c r="R50" s="167"/>
      <c r="S50" s="146"/>
      <c r="T50" s="166"/>
      <c r="U50" s="166"/>
      <c r="V50" s="166"/>
      <c r="W50" s="166"/>
      <c r="X50" s="147"/>
    </row>
    <row r="51" spans="3:24">
      <c r="C51" s="100" t="s">
        <v>223</v>
      </c>
      <c r="D51" s="106" t="s">
        <v>224</v>
      </c>
      <c r="E51" s="107"/>
      <c r="F51" s="107"/>
      <c r="G51" s="80"/>
      <c r="H51" s="182">
        <v>0</v>
      </c>
    </row>
    <row r="52" spans="3:24">
      <c r="C52" s="100">
        <v>480021</v>
      </c>
      <c r="D52" s="106" t="s">
        <v>225</v>
      </c>
      <c r="E52" s="107"/>
      <c r="F52" s="107"/>
      <c r="G52" s="107"/>
      <c r="H52" s="182">
        <v>0</v>
      </c>
      <c r="J52" s="168" t="s">
        <v>270</v>
      </c>
      <c r="K52" s="169"/>
      <c r="L52" s="169"/>
      <c r="M52" s="169"/>
      <c r="N52" s="169"/>
      <c r="O52" s="169"/>
      <c r="P52" s="169"/>
      <c r="Q52" s="169"/>
      <c r="R52" s="169"/>
      <c r="S52" s="169"/>
      <c r="T52" s="169"/>
      <c r="U52" s="169"/>
      <c r="V52" s="169"/>
      <c r="W52" s="169"/>
      <c r="X52" s="170"/>
    </row>
    <row r="53" spans="3:24">
      <c r="C53" s="111" t="s">
        <v>226</v>
      </c>
      <c r="D53" s="171" t="s">
        <v>248</v>
      </c>
      <c r="E53" s="113"/>
      <c r="F53" s="113"/>
      <c r="G53" s="172"/>
      <c r="H53" s="183">
        <v>0</v>
      </c>
      <c r="J53" s="173" t="s">
        <v>271</v>
      </c>
      <c r="K53" s="174"/>
      <c r="L53" s="174"/>
      <c r="M53" s="174"/>
      <c r="N53" s="174"/>
      <c r="O53" s="174"/>
      <c r="P53" s="175"/>
      <c r="Q53" s="175"/>
      <c r="R53" s="140"/>
      <c r="S53" s="140"/>
      <c r="T53" s="140"/>
      <c r="U53" s="140"/>
      <c r="V53" s="140"/>
      <c r="W53" s="139"/>
      <c r="X53" s="141"/>
    </row>
    <row r="54" spans="3:24">
      <c r="C54" s="100"/>
      <c r="D54" s="176"/>
      <c r="E54" s="107"/>
      <c r="F54" s="107"/>
      <c r="G54" s="80"/>
      <c r="H54" s="81"/>
      <c r="J54" s="138"/>
      <c r="K54" s="139"/>
      <c r="L54" s="139"/>
      <c r="M54" s="139"/>
      <c r="N54" s="140"/>
      <c r="O54" s="140"/>
      <c r="P54" s="140"/>
      <c r="Q54" s="140"/>
      <c r="R54" s="140"/>
      <c r="S54" s="140"/>
      <c r="T54" s="140"/>
      <c r="U54" s="140"/>
      <c r="V54" s="140"/>
      <c r="W54" s="139"/>
      <c r="X54" s="141"/>
    </row>
    <row r="55" spans="3:24" ht="15.75" thickBot="1">
      <c r="C55" s="114" t="s">
        <v>227</v>
      </c>
      <c r="D55" s="96"/>
      <c r="E55" s="96"/>
      <c r="F55" s="115" t="s">
        <v>228</v>
      </c>
      <c r="G55" s="160"/>
      <c r="H55" s="84">
        <f>SUM(H46:H53)</f>
        <v>0</v>
      </c>
      <c r="J55" s="142"/>
      <c r="K55" s="143"/>
      <c r="L55" s="143"/>
      <c r="M55" s="143"/>
      <c r="N55" s="143"/>
      <c r="O55" s="139"/>
      <c r="P55" s="144"/>
      <c r="Q55" s="144"/>
      <c r="R55" s="144"/>
      <c r="S55" s="139"/>
      <c r="T55" s="144"/>
      <c r="U55" s="144"/>
      <c r="V55" s="144"/>
      <c r="W55" s="144"/>
      <c r="X55" s="141"/>
    </row>
    <row r="56" spans="3:24" ht="16.5" thickTop="1" thickBot="1">
      <c r="C56" s="185" t="s">
        <v>249</v>
      </c>
      <c r="D56" s="186"/>
      <c r="E56" s="185"/>
      <c r="F56" s="185"/>
      <c r="G56" s="185"/>
      <c r="H56" s="224">
        <f>+H55-H44</f>
        <v>0</v>
      </c>
      <c r="J56" s="165"/>
      <c r="K56" s="166"/>
      <c r="L56" s="166"/>
      <c r="M56" s="166"/>
      <c r="N56" s="166"/>
      <c r="O56" s="146"/>
      <c r="P56" s="167"/>
      <c r="Q56" s="167"/>
      <c r="R56" s="167"/>
      <c r="S56" s="146"/>
      <c r="T56" s="166"/>
      <c r="U56" s="166"/>
      <c r="V56" s="166"/>
      <c r="W56" s="166"/>
      <c r="X56" s="147"/>
    </row>
    <row r="57" spans="3:24" ht="9" customHeight="1" thickTop="1">
      <c r="C57" s="107"/>
      <c r="D57" s="176"/>
      <c r="E57" s="107"/>
      <c r="F57" s="107"/>
      <c r="G57" s="107"/>
      <c r="H57" s="83"/>
      <c r="J57" s="177"/>
      <c r="K57" s="178"/>
      <c r="L57" s="178"/>
      <c r="M57" s="178"/>
      <c r="N57" s="178"/>
      <c r="O57" s="179"/>
      <c r="P57" s="178"/>
      <c r="Q57" s="178"/>
      <c r="R57" s="178"/>
      <c r="S57" s="179"/>
      <c r="T57" s="178"/>
      <c r="U57" s="178"/>
      <c r="V57" s="178"/>
      <c r="W57" s="178"/>
      <c r="X57" s="127"/>
    </row>
    <row r="58" spans="3:24" ht="15" customHeight="1">
      <c r="C58" s="474" t="s">
        <v>250</v>
      </c>
      <c r="D58" s="474"/>
      <c r="E58" s="474"/>
      <c r="F58" s="474"/>
      <c r="G58" s="474"/>
      <c r="H58" s="474"/>
      <c r="J58" s="180" t="s">
        <v>272</v>
      </c>
      <c r="K58" s="174"/>
      <c r="L58" s="174"/>
      <c r="M58" s="174"/>
      <c r="N58" s="174"/>
      <c r="O58" s="174"/>
      <c r="P58" s="175"/>
      <c r="Q58" s="175"/>
      <c r="R58" s="140"/>
      <c r="S58" s="140"/>
      <c r="T58" s="140"/>
      <c r="U58" s="140"/>
      <c r="V58" s="140"/>
      <c r="W58" s="139"/>
      <c r="X58" s="141"/>
    </row>
    <row r="59" spans="3:24">
      <c r="C59" s="475"/>
      <c r="D59" s="475"/>
      <c r="E59" s="475"/>
      <c r="F59" s="475"/>
      <c r="G59" s="475"/>
      <c r="H59" s="475"/>
      <c r="J59" s="138"/>
      <c r="K59" s="139"/>
      <c r="L59" s="139"/>
      <c r="M59" s="139"/>
      <c r="N59" s="140"/>
      <c r="O59" s="140"/>
      <c r="P59" s="140"/>
      <c r="Q59" s="140"/>
      <c r="R59" s="140"/>
      <c r="S59" s="140"/>
      <c r="T59" s="140"/>
      <c r="U59" s="140"/>
      <c r="V59" s="140"/>
      <c r="W59" s="139"/>
      <c r="X59" s="141"/>
    </row>
    <row r="60" spans="3:24">
      <c r="C60" s="475"/>
      <c r="D60" s="475"/>
      <c r="E60" s="475"/>
      <c r="F60" s="475"/>
      <c r="G60" s="475"/>
      <c r="H60" s="475"/>
      <c r="J60" s="142"/>
      <c r="K60" s="143"/>
      <c r="L60" s="143"/>
      <c r="M60" s="143"/>
      <c r="N60" s="143"/>
      <c r="O60" s="139"/>
      <c r="P60" s="144"/>
      <c r="Q60" s="144"/>
      <c r="R60" s="144"/>
      <c r="S60" s="139"/>
      <c r="T60" s="144"/>
      <c r="U60" s="144"/>
      <c r="V60" s="144"/>
      <c r="W60" s="144"/>
      <c r="X60" s="141"/>
    </row>
    <row r="61" spans="3:24">
      <c r="J61" s="165"/>
      <c r="K61" s="166"/>
      <c r="L61" s="166"/>
      <c r="M61" s="166"/>
      <c r="N61" s="166"/>
      <c r="O61" s="146"/>
      <c r="P61" s="167"/>
      <c r="Q61" s="167"/>
      <c r="R61" s="167"/>
      <c r="S61" s="146"/>
      <c r="T61" s="166"/>
      <c r="U61" s="166"/>
      <c r="V61" s="166"/>
      <c r="W61" s="166"/>
      <c r="X61" s="147"/>
    </row>
  </sheetData>
  <sheetProtection algorithmName="SHA-512" hashValue="Pr0jI00sNtGBu/kjs2rsyjOJgz1+djZBK2FbwilmjJY/2/2mI6pnouLAnXRJ88+nQjx/jp+uizWIblOj2bULxw==" saltValue="vAbuvvDXZ0kG+G0HFR406A==" spinCount="100000" sheet="1" objects="1" scenarios="1"/>
  <mergeCells count="14">
    <mergeCell ref="J44:X46"/>
    <mergeCell ref="C58:H60"/>
    <mergeCell ref="C28:F28"/>
    <mergeCell ref="J28:X30"/>
    <mergeCell ref="C29:F29"/>
    <mergeCell ref="C35:H35"/>
    <mergeCell ref="J40:X41"/>
    <mergeCell ref="J42:X43"/>
    <mergeCell ref="J23:X25"/>
    <mergeCell ref="G3:J3"/>
    <mergeCell ref="G4:J4"/>
    <mergeCell ref="C8:H8"/>
    <mergeCell ref="J12:X13"/>
    <mergeCell ref="J21:X22"/>
  </mergeCells>
  <conditionalFormatting sqref="H32">
    <cfRule type="cellIs" dxfId="2" priority="1" stopIfTrue="1" operator="notBetween">
      <formula>1.1</formula>
      <formula>0.9</formula>
    </cfRule>
    <cfRule type="cellIs" dxfId="1" priority="2" stopIfTrue="1" operator="between">
      <formula>1.1</formula>
      <formula>0.9</formula>
    </cfRule>
  </conditionalFormatting>
  <conditionalFormatting sqref="H56">
    <cfRule type="cellIs" dxfId="0" priority="3" operator="notEqual">
      <formula>0</formula>
    </cfRule>
  </conditionalFormatting>
  <pageMargins left="0.2" right="0.2" top="0.25" bottom="0.25" header="0.3" footer="0.3"/>
  <pageSetup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SC_RO Info Sheet</vt:lpstr>
      <vt:lpstr>Info Sheet Continued</vt:lpstr>
      <vt:lpstr>Salary &amp; Benefits</vt:lpstr>
      <vt:lpstr>Operational Expenses</vt:lpstr>
      <vt:lpstr>Depreciation</vt:lpstr>
      <vt:lpstr>Consolidated Rate Calculation</vt:lpstr>
      <vt:lpstr>Expense Allocation Rate Calc</vt:lpstr>
      <vt:lpstr>Consolidated Summary Sheet</vt:lpstr>
      <vt:lpstr>Allocated Summary Sheet</vt:lpstr>
      <vt:lpstr>Consolidated Rate List</vt:lpstr>
      <vt:lpstr>Allocated Rate List</vt:lpstr>
      <vt:lpstr>LOCATIONS</vt:lpstr>
      <vt:lpstr>Responses</vt:lpstr>
      <vt:lpstr>'Allocated Summary Sheet'!Print_Area</vt:lpstr>
      <vt:lpstr>'Consolidated Summary Sheet'!Print_Area</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Montgomery, Samantha B.</dc:creator>
  <cp:lastModifiedBy>Montgomery, Samantha B.</cp:lastModifiedBy>
  <dcterms:created xsi:type="dcterms:W3CDTF">2024-12-03T13:57:13Z</dcterms:created>
  <dcterms:modified xsi:type="dcterms:W3CDTF">2025-02-05T16:02:36Z</dcterms:modified>
</cp:coreProperties>
</file>